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3715" windowHeight="9525"/>
  </bookViews>
  <sheets>
    <sheet name="ENE" sheetId="1" r:id="rId1"/>
  </sheets>
  <definedNames>
    <definedName name="_xlnm._FilterDatabase" localSheetId="0" hidden="1">ENE!$A$8:$B$30</definedName>
    <definedName name="_xlnm.Print_Titles" localSheetId="0">ENE!$1:$9</definedName>
  </definedNames>
  <calcPr calcId="145621" fullCalcOnLoad="1"/>
</workbook>
</file>

<file path=xl/calcChain.xml><?xml version="1.0" encoding="utf-8"?>
<calcChain xmlns="http://schemas.openxmlformats.org/spreadsheetml/2006/main">
  <c r="L30" i="1" l="1"/>
  <c r="N30" i="1" s="1"/>
  <c r="I30" i="1"/>
  <c r="M30" i="1" s="1"/>
  <c r="M29" i="1" s="1"/>
  <c r="M28" i="1" s="1"/>
  <c r="L29" i="1"/>
  <c r="K29" i="1"/>
  <c r="K28" i="1" s="1"/>
  <c r="J29" i="1"/>
  <c r="H29" i="1"/>
  <c r="H28" i="1" s="1"/>
  <c r="G29" i="1"/>
  <c r="G28" i="1" s="1"/>
  <c r="F29" i="1"/>
  <c r="E29" i="1"/>
  <c r="E28" i="1" s="1"/>
  <c r="D29" i="1"/>
  <c r="D28" i="1" s="1"/>
  <c r="J28" i="1"/>
  <c r="F28" i="1"/>
  <c r="L27" i="1"/>
  <c r="M27" i="1" s="1"/>
  <c r="M26" i="1" s="1"/>
  <c r="I27" i="1"/>
  <c r="K26" i="1"/>
  <c r="J26" i="1"/>
  <c r="I26" i="1"/>
  <c r="H26" i="1"/>
  <c r="H25" i="1" s="1"/>
  <c r="H24" i="1" s="1"/>
  <c r="G26" i="1"/>
  <c r="G25" i="1" s="1"/>
  <c r="G24" i="1" s="1"/>
  <c r="F26" i="1"/>
  <c r="E26" i="1"/>
  <c r="E25" i="1" s="1"/>
  <c r="E24" i="1" s="1"/>
  <c r="D26" i="1"/>
  <c r="D25" i="1" s="1"/>
  <c r="D24" i="1" s="1"/>
  <c r="J25" i="1"/>
  <c r="J24" i="1" s="1"/>
  <c r="F25" i="1"/>
  <c r="F24" i="1" s="1"/>
  <c r="L23" i="1"/>
  <c r="N23" i="1" s="1"/>
  <c r="I23" i="1"/>
  <c r="L22" i="1"/>
  <c r="L19" i="1" s="1"/>
  <c r="I22" i="1"/>
  <c r="M22" i="1" s="1"/>
  <c r="L21" i="1"/>
  <c r="I21" i="1"/>
  <c r="M21" i="1" s="1"/>
  <c r="N20" i="1"/>
  <c r="L20" i="1"/>
  <c r="I20" i="1"/>
  <c r="M20" i="1" s="1"/>
  <c r="K19" i="1"/>
  <c r="K18" i="1" s="1"/>
  <c r="J19" i="1"/>
  <c r="J18" i="1" s="1"/>
  <c r="H19" i="1"/>
  <c r="H18" i="1" s="1"/>
  <c r="G19" i="1"/>
  <c r="G18" i="1" s="1"/>
  <c r="F19" i="1"/>
  <c r="F18" i="1" s="1"/>
  <c r="E19" i="1"/>
  <c r="D19" i="1"/>
  <c r="D18" i="1" s="1"/>
  <c r="E18" i="1"/>
  <c r="L17" i="1"/>
  <c r="M17" i="1" s="1"/>
  <c r="M16" i="1" s="1"/>
  <c r="M15" i="1" s="1"/>
  <c r="I17" i="1"/>
  <c r="L16" i="1"/>
  <c r="N16" i="1" s="1"/>
  <c r="K16" i="1"/>
  <c r="J16" i="1"/>
  <c r="J15" i="1" s="1"/>
  <c r="I16" i="1"/>
  <c r="I15" i="1" s="1"/>
  <c r="H16" i="1"/>
  <c r="H15" i="1" s="1"/>
  <c r="H14" i="1" s="1"/>
  <c r="H13" i="1" s="1"/>
  <c r="H12" i="1" s="1"/>
  <c r="H10" i="1" s="1"/>
  <c r="G16" i="1"/>
  <c r="F16" i="1"/>
  <c r="F15" i="1" s="1"/>
  <c r="F14" i="1" s="1"/>
  <c r="F13" i="1" s="1"/>
  <c r="E16" i="1"/>
  <c r="E15" i="1" s="1"/>
  <c r="E14" i="1" s="1"/>
  <c r="E13" i="1" s="1"/>
  <c r="E12" i="1" s="1"/>
  <c r="E10" i="1" s="1"/>
  <c r="D16" i="1"/>
  <c r="D15" i="1" s="1"/>
  <c r="D14" i="1" s="1"/>
  <c r="D13" i="1" s="1"/>
  <c r="D12" i="1" s="1"/>
  <c r="D10" i="1" s="1"/>
  <c r="K15" i="1"/>
  <c r="G15" i="1"/>
  <c r="G14" i="1" s="1"/>
  <c r="G13" i="1" s="1"/>
  <c r="L11" i="1"/>
  <c r="N11" i="1" s="1"/>
  <c r="I11" i="1"/>
  <c r="M11" i="1" s="1"/>
  <c r="L18" i="1" l="1"/>
  <c r="N19" i="1"/>
  <c r="K25" i="1"/>
  <c r="K24" i="1" s="1"/>
  <c r="G12" i="1"/>
  <c r="G10" i="1" s="1"/>
  <c r="F12" i="1"/>
  <c r="F10" i="1" s="1"/>
  <c r="J14" i="1"/>
  <c r="J13" i="1" s="1"/>
  <c r="J12" i="1" s="1"/>
  <c r="J10" i="1" s="1"/>
  <c r="K14" i="1"/>
  <c r="K13" i="1" s="1"/>
  <c r="K12" i="1" s="1"/>
  <c r="K10" i="1" s="1"/>
  <c r="M25" i="1"/>
  <c r="M24" i="1" s="1"/>
  <c r="L15" i="1"/>
  <c r="M23" i="1"/>
  <c r="M19" i="1" s="1"/>
  <c r="M18" i="1" s="1"/>
  <c r="M14" i="1" s="1"/>
  <c r="M13" i="1" s="1"/>
  <c r="M12" i="1" s="1"/>
  <c r="M10" i="1" s="1"/>
  <c r="N17" i="1"/>
  <c r="L28" i="1"/>
  <c r="I29" i="1"/>
  <c r="I28" i="1" s="1"/>
  <c r="I25" i="1" s="1"/>
  <c r="I24" i="1" s="1"/>
  <c r="L26" i="1"/>
  <c r="I19" i="1"/>
  <c r="I18" i="1" s="1"/>
  <c r="I14" i="1" s="1"/>
  <c r="I13" i="1" s="1"/>
  <c r="I12" i="1" s="1"/>
  <c r="I10" i="1" s="1"/>
  <c r="N15" i="1" l="1"/>
  <c r="L14" i="1"/>
  <c r="N18" i="1"/>
  <c r="N28" i="1"/>
  <c r="N29" i="1"/>
  <c r="L25" i="1"/>
  <c r="L24" i="1" l="1"/>
  <c r="N24" i="1" s="1"/>
  <c r="N25" i="1"/>
  <c r="L13" i="1"/>
  <c r="N14" i="1"/>
  <c r="N13" i="1" l="1"/>
  <c r="N12" i="1" s="1"/>
  <c r="L12" i="1"/>
  <c r="L10" i="1" s="1"/>
  <c r="N10" i="1" s="1"/>
</calcChain>
</file>

<file path=xl/sharedStrings.xml><?xml version="1.0" encoding="utf-8"?>
<sst xmlns="http://schemas.openxmlformats.org/spreadsheetml/2006/main" count="85" uniqueCount="65">
  <si>
    <t>EJECUCIÓN PRESUPUESTAL DE INGRESOS ENERO DE 2017</t>
  </si>
  <si>
    <t>CODIGO</t>
  </si>
  <si>
    <t>NOMBRE</t>
  </si>
  <si>
    <t>Nivel</t>
  </si>
  <si>
    <t>APROPIACIÓN INICIAL</t>
  </si>
  <si>
    <t>MODIFICACIONES</t>
  </si>
  <si>
    <t>APROPIACIÓN DEFINITIVA</t>
  </si>
  <si>
    <t>EJECUTADO ANTERIOR</t>
  </si>
  <si>
    <t>EJECUTADO MES</t>
  </si>
  <si>
    <t>TOTAL EJECUTADO</t>
  </si>
  <si>
    <t>SALDO POR EJECUTAR</t>
  </si>
  <si>
    <t>% EJECUCIÓN</t>
  </si>
  <si>
    <t>TRASLADOS</t>
  </si>
  <si>
    <t>ADICIONES</t>
  </si>
  <si>
    <t>REDUCCIONES</t>
  </si>
  <si>
    <t>CREDITOS</t>
  </si>
  <si>
    <t>CONTRACREDITOS</t>
  </si>
  <si>
    <t>PRESUPUESTO DE INGRESOS</t>
  </si>
  <si>
    <t>S</t>
  </si>
  <si>
    <t>DISPONIBLIDAD INICIAL</t>
  </si>
  <si>
    <t>D</t>
  </si>
  <si>
    <t>INGRESOS</t>
  </si>
  <si>
    <t>1.1</t>
  </si>
  <si>
    <t>INGRESOS CORRIENTES</t>
  </si>
  <si>
    <t>1.1.02</t>
  </si>
  <si>
    <t>NO TRIBUTARIOS</t>
  </si>
  <si>
    <t>1.1.02.01</t>
  </si>
  <si>
    <t>Tasas, Multas y Contribuciones</t>
  </si>
  <si>
    <t>1.1.02.01.01</t>
  </si>
  <si>
    <t>Tasas</t>
  </si>
  <si>
    <t>1.1.02.01.01.39</t>
  </si>
  <si>
    <t>Contrato Interadministrativo No. 016 de 2012 - INMOBILIARIA</t>
  </si>
  <si>
    <t>1.1.02.98</t>
  </si>
  <si>
    <t>Otros Ingresos No Tributarios</t>
  </si>
  <si>
    <t>1.1.02.98.98</t>
  </si>
  <si>
    <t>Otros Ingresos No Tributarios no especificados</t>
  </si>
  <si>
    <t>1.1.02.98.98.01</t>
  </si>
  <si>
    <t>Contrato Interadministrativo No. 006 de 2017 - ORNATO, SIEMBRA Y MANTENIMIENTO DE JARDINES</t>
  </si>
  <si>
    <t>1.1.02.98.98.02</t>
  </si>
  <si>
    <t>Contrato interadministrativo No. 004 de 2017 - INFRAESTRUCTURA</t>
  </si>
  <si>
    <t>1.1.02.98.98.03</t>
  </si>
  <si>
    <t>Contrato Interadministrativo No. 023 de 2016 - SETTA</t>
  </si>
  <si>
    <t>1.1.02.98.98.10</t>
  </si>
  <si>
    <t>Otros Contratos Interadministrativos (Gestión Gerencial)</t>
  </si>
  <si>
    <t>1.2</t>
  </si>
  <si>
    <t>RECURSOS DE CAPITAL</t>
  </si>
  <si>
    <t>1.2.02</t>
  </si>
  <si>
    <t>OTROS RECURSOS DE CAPITAL</t>
  </si>
  <si>
    <t>1.2.02.01</t>
  </si>
  <si>
    <t>Recursos del Balance</t>
  </si>
  <si>
    <t>1.2.02.01.05</t>
  </si>
  <si>
    <t>Reintegros</t>
  </si>
  <si>
    <t>1.2.02.03</t>
  </si>
  <si>
    <t>Rendimientos por Operaciones Financieras</t>
  </si>
  <si>
    <t>1.2.02.03.01</t>
  </si>
  <si>
    <t>Intereses</t>
  </si>
  <si>
    <t>1.2.02.03.03.01</t>
  </si>
  <si>
    <t>Provenientes de Operaciones Bancarias</t>
  </si>
  <si>
    <t>REVISO</t>
  </si>
  <si>
    <t>ELABORO</t>
  </si>
  <si>
    <t>SEBASTIAN CONGOTE POSADA</t>
  </si>
  <si>
    <t>ALEXANDRA MARIN CIFUENTES</t>
  </si>
  <si>
    <t>GERENTE EMPRESA DE DESARROLLO URBANO DE ARMENIA</t>
  </si>
  <si>
    <t>DIRECTORA ADMINISTRATIVA Y FINANCIERA</t>
  </si>
  <si>
    <t>ORIGINAL FIRMADO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</si>
</sst>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\ * #,##0.00_);_(&quot;$&quot;\ * \(#,##0.00\);_(&quot;$&quot;\ * &quot;-&quot;??_);_(@_)"/>
    <numFmt numFmtId="164" formatCode="_(&quot;$&quot;\ * #,##0_);_(&quot;$&quot;\ * \(#,##0\);_(&quot;$&quot;\ * &quot;-&quot;??_);_(@_)"/>
    <numFmt numFmtId="165" formatCode="_-&quot;$&quot;* #,##0.00_-;\-&quot;$&quot;* #,##0.00_-;_-&quot;$&quot;* &quot;-&quot;??_-;_-@_-"/>
    <numFmt numFmtId="166" formatCode="_ [$€-2]\ * #,##0.00_ ;_ [$€-2]\ * \-#,##0.00_ ;_ [$€-2]\ * &quot;-&quot;??_ "/>
    <numFmt numFmtId="167" formatCode="_-* #,##0.00_-;\-* #,##0.00_-;_-* &quot;-&quot;??_-;_-@_-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5">
    <xf numFmtId="0" fontId="0" fillId="0" borderId="0"/>
    <xf numFmtId="44" fontId="6" fillId="0" borderId="0" applyFill="0" applyBorder="0" applyAlignment="0" applyProtection="0"/>
    <xf numFmtId="9" fontId="6" fillId="0" borderId="0" applyFill="0" applyBorder="0" applyAlignment="0" applyProtection="0"/>
    <xf numFmtId="166" fontId="2" fillId="0" borderId="0" applyFont="0" applyFill="0" applyBorder="0" applyAlignment="0" applyProtection="0"/>
    <xf numFmtId="167" fontId="6" fillId="0" borderId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4" fontId="4" fillId="0" borderId="0" xfId="0" applyNumberFormat="1" applyFont="1"/>
    <xf numFmtId="165" fontId="4" fillId="0" borderId="0" xfId="0" applyNumberFormat="1" applyFont="1"/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/>
    </xf>
    <xf numFmtId="164" fontId="5" fillId="3" borderId="15" xfId="0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/>
    </xf>
    <xf numFmtId="164" fontId="5" fillId="3" borderId="19" xfId="0" applyNumberFormat="1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left"/>
    </xf>
    <xf numFmtId="0" fontId="5" fillId="4" borderId="22" xfId="0" applyFont="1" applyFill="1" applyBorder="1"/>
    <xf numFmtId="0" fontId="5" fillId="4" borderId="22" xfId="0" applyFont="1" applyFill="1" applyBorder="1" applyAlignment="1">
      <alignment horizontal="center"/>
    </xf>
    <xf numFmtId="164" fontId="5" fillId="4" borderId="22" xfId="1" applyNumberFormat="1" applyFont="1" applyFill="1" applyBorder="1"/>
    <xf numFmtId="44" fontId="5" fillId="4" borderId="22" xfId="1" applyFont="1" applyFill="1" applyBorder="1"/>
    <xf numFmtId="10" fontId="5" fillId="4" borderId="23" xfId="2" applyNumberFormat="1" applyFont="1" applyFill="1" applyBorder="1"/>
    <xf numFmtId="0" fontId="5" fillId="0" borderId="0" xfId="0" applyFont="1" applyFill="1"/>
    <xf numFmtId="0" fontId="5" fillId="0" borderId="24" xfId="0" applyFont="1" applyFill="1" applyBorder="1" applyAlignment="1">
      <alignment horizontal="left"/>
    </xf>
    <xf numFmtId="0" fontId="5" fillId="0" borderId="16" xfId="0" applyFont="1" applyFill="1" applyBorder="1"/>
    <xf numFmtId="0" fontId="4" fillId="0" borderId="16" xfId="0" applyFont="1" applyFill="1" applyBorder="1" applyAlignment="1">
      <alignment horizontal="center"/>
    </xf>
    <xf numFmtId="164" fontId="4" fillId="0" borderId="16" xfId="1" applyNumberFormat="1" applyFont="1" applyFill="1" applyBorder="1"/>
    <xf numFmtId="44" fontId="4" fillId="0" borderId="16" xfId="1" applyFont="1" applyFill="1" applyBorder="1"/>
    <xf numFmtId="10" fontId="4" fillId="0" borderId="25" xfId="2" applyNumberFormat="1" applyFont="1" applyFill="1" applyBorder="1"/>
    <xf numFmtId="0" fontId="5" fillId="4" borderId="10" xfId="0" applyFont="1" applyFill="1" applyBorder="1" applyAlignment="1">
      <alignment horizontal="left"/>
    </xf>
    <xf numFmtId="0" fontId="5" fillId="4" borderId="11" xfId="0" applyFont="1" applyFill="1" applyBorder="1"/>
    <xf numFmtId="0" fontId="5" fillId="4" borderId="11" xfId="0" applyFont="1" applyFill="1" applyBorder="1" applyAlignment="1">
      <alignment horizontal="center"/>
    </xf>
    <xf numFmtId="164" fontId="5" fillId="4" borderId="11" xfId="1" applyNumberFormat="1" applyFont="1" applyFill="1" applyBorder="1"/>
    <xf numFmtId="164" fontId="5" fillId="4" borderId="13" xfId="1" applyNumberFormat="1" applyFont="1" applyFill="1" applyBorder="1"/>
    <xf numFmtId="0" fontId="5" fillId="4" borderId="14" xfId="0" applyFont="1" applyFill="1" applyBorder="1"/>
    <xf numFmtId="0" fontId="5" fillId="4" borderId="15" xfId="0" applyFont="1" applyFill="1" applyBorder="1"/>
    <xf numFmtId="0" fontId="5" fillId="4" borderId="15" xfId="0" applyFont="1" applyFill="1" applyBorder="1" applyAlignment="1">
      <alignment horizontal="center"/>
    </xf>
    <xf numFmtId="164" fontId="5" fillId="4" borderId="15" xfId="1" applyNumberFormat="1" applyFont="1" applyFill="1" applyBorder="1"/>
    <xf numFmtId="44" fontId="5" fillId="4" borderId="15" xfId="1" applyFont="1" applyFill="1" applyBorder="1"/>
    <xf numFmtId="10" fontId="5" fillId="4" borderId="17" xfId="2" applyNumberFormat="1" applyFont="1" applyFill="1" applyBorder="1"/>
    <xf numFmtId="0" fontId="5" fillId="4" borderId="26" xfId="0" applyFont="1" applyFill="1" applyBorder="1"/>
    <xf numFmtId="0" fontId="5" fillId="4" borderId="27" xfId="0" applyFont="1" applyFill="1" applyBorder="1"/>
    <xf numFmtId="0" fontId="5" fillId="4" borderId="27" xfId="0" applyFont="1" applyFill="1" applyBorder="1" applyAlignment="1">
      <alignment horizontal="center"/>
    </xf>
    <xf numFmtId="164" fontId="5" fillId="4" borderId="27" xfId="1" applyNumberFormat="1" applyFont="1" applyFill="1" applyBorder="1"/>
    <xf numFmtId="44" fontId="5" fillId="4" borderId="27" xfId="1" applyFont="1" applyFill="1" applyBorder="1"/>
    <xf numFmtId="10" fontId="5" fillId="4" borderId="28" xfId="2" applyNumberFormat="1" applyFont="1" applyFill="1" applyBorder="1"/>
    <xf numFmtId="0" fontId="4" fillId="0" borderId="24" xfId="0" applyFont="1" applyFill="1" applyBorder="1"/>
    <xf numFmtId="0" fontId="4" fillId="0" borderId="16" xfId="0" applyFont="1" applyFill="1" applyBorder="1"/>
    <xf numFmtId="0" fontId="4" fillId="0" borderId="0" xfId="0" applyFont="1" applyFill="1"/>
    <xf numFmtId="0" fontId="5" fillId="4" borderId="10" xfId="0" applyFont="1" applyFill="1" applyBorder="1"/>
    <xf numFmtId="44" fontId="5" fillId="4" borderId="11" xfId="1" applyFont="1" applyFill="1" applyBorder="1"/>
    <xf numFmtId="10" fontId="5" fillId="4" borderId="13" xfId="2" applyNumberFormat="1" applyFont="1" applyFill="1" applyBorder="1"/>
    <xf numFmtId="0" fontId="4" fillId="0" borderId="29" xfId="0" applyFont="1" applyFill="1" applyBorder="1"/>
    <xf numFmtId="0" fontId="4" fillId="0" borderId="30" xfId="0" applyFont="1" applyFill="1" applyBorder="1" applyAlignment="1">
      <alignment wrapText="1"/>
    </xf>
    <xf numFmtId="0" fontId="4" fillId="0" borderId="30" xfId="0" applyFont="1" applyFill="1" applyBorder="1" applyAlignment="1">
      <alignment horizontal="center"/>
    </xf>
    <xf numFmtId="164" fontId="4" fillId="0" borderId="30" xfId="1" applyNumberFormat="1" applyFont="1" applyFill="1" applyBorder="1"/>
    <xf numFmtId="44" fontId="4" fillId="0" borderId="30" xfId="1" applyFont="1" applyFill="1" applyBorder="1"/>
    <xf numFmtId="10" fontId="4" fillId="0" borderId="31" xfId="2" applyNumberFormat="1" applyFont="1" applyFill="1" applyBorder="1"/>
    <xf numFmtId="0" fontId="4" fillId="0" borderId="14" xfId="0" applyFont="1" applyFill="1" applyBorder="1"/>
    <xf numFmtId="0" fontId="4" fillId="0" borderId="15" xfId="0" applyFont="1" applyFill="1" applyBorder="1"/>
    <xf numFmtId="0" fontId="4" fillId="0" borderId="15" xfId="0" applyFont="1" applyFill="1" applyBorder="1" applyAlignment="1">
      <alignment horizontal="center"/>
    </xf>
    <xf numFmtId="164" fontId="4" fillId="0" borderId="15" xfId="1" applyNumberFormat="1" applyFont="1" applyFill="1" applyBorder="1"/>
    <xf numFmtId="44" fontId="4" fillId="0" borderId="15" xfId="1" applyFont="1" applyFill="1" applyBorder="1"/>
    <xf numFmtId="10" fontId="4" fillId="0" borderId="17" xfId="2" applyNumberFormat="1" applyFont="1" applyFill="1" applyBorder="1"/>
    <xf numFmtId="0" fontId="0" fillId="0" borderId="30" xfId="0" applyFont="1" applyFill="1" applyBorder="1"/>
    <xf numFmtId="0" fontId="4" fillId="0" borderId="18" xfId="0" applyFont="1" applyFill="1" applyBorder="1"/>
    <xf numFmtId="0" fontId="4" fillId="0" borderId="19" xfId="0" applyFont="1" applyFill="1" applyBorder="1"/>
    <xf numFmtId="0" fontId="4" fillId="0" borderId="19" xfId="0" applyFont="1" applyFill="1" applyBorder="1" applyAlignment="1">
      <alignment horizontal="center"/>
    </xf>
    <xf numFmtId="164" fontId="4" fillId="0" borderId="19" xfId="1" applyNumberFormat="1" applyFont="1" applyFill="1" applyBorder="1"/>
    <xf numFmtId="44" fontId="4" fillId="0" borderId="19" xfId="1" applyFont="1" applyFill="1" applyBorder="1"/>
    <xf numFmtId="164" fontId="7" fillId="0" borderId="0" xfId="0" applyNumberFormat="1" applyFont="1" applyFill="1" applyBorder="1"/>
    <xf numFmtId="10" fontId="4" fillId="0" borderId="20" xfId="2" applyNumberFormat="1" applyFont="1" applyFill="1" applyBorder="1"/>
    <xf numFmtId="0" fontId="4" fillId="0" borderId="32" xfId="0" applyFont="1" applyFill="1" applyBorder="1"/>
    <xf numFmtId="0" fontId="4" fillId="0" borderId="33" xfId="0" applyFont="1" applyFill="1" applyBorder="1"/>
    <xf numFmtId="0" fontId="4" fillId="0" borderId="33" xfId="0" applyFont="1" applyFill="1" applyBorder="1" applyAlignment="1">
      <alignment horizontal="center"/>
    </xf>
    <xf numFmtId="164" fontId="4" fillId="0" borderId="33" xfId="1" applyNumberFormat="1" applyFont="1" applyFill="1" applyBorder="1"/>
    <xf numFmtId="44" fontId="4" fillId="0" borderId="33" xfId="1" applyFont="1" applyFill="1" applyBorder="1"/>
    <xf numFmtId="10" fontId="4" fillId="0" borderId="34" xfId="2" applyNumberFormat="1" applyFont="1" applyFill="1" applyBorder="1"/>
    <xf numFmtId="0" fontId="4" fillId="0" borderId="35" xfId="0" applyFont="1" applyBorder="1"/>
    <xf numFmtId="0" fontId="7" fillId="0" borderId="0" xfId="0" applyFont="1"/>
    <xf numFmtId="0" fontId="8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0" fillId="0" borderId="35" xfId="0" applyFont="1" applyBorder="1"/>
    <xf numFmtId="0" fontId="10" fillId="0" borderId="0" xfId="0" applyFont="1"/>
    <xf numFmtId="0" fontId="11" fillId="0" borderId="0" xfId="0" applyFont="1"/>
  </cellXfs>
  <cellStyles count="25">
    <cellStyle name="Euro" xfId="3"/>
    <cellStyle name="Millares 6" xfId="4"/>
    <cellStyle name="Millares 7" xfId="5"/>
    <cellStyle name="Moneda" xfId="1" builtinId="4"/>
    <cellStyle name="Moneda 2 2" xfId="6"/>
    <cellStyle name="Normal" xfId="0" builtinId="0"/>
    <cellStyle name="Normal 16" xfId="7"/>
    <cellStyle name="Normal 17" xfId="8"/>
    <cellStyle name="Normal 2" xfId="9"/>
    <cellStyle name="Normal 2 10" xfId="10"/>
    <cellStyle name="Normal 2 11" xfId="11"/>
    <cellStyle name="Normal 2 12" xfId="12"/>
    <cellStyle name="Normal 2 13" xfId="13"/>
    <cellStyle name="Normal 2 14" xfId="14"/>
    <cellStyle name="Normal 2 2" xfId="15"/>
    <cellStyle name="Normal 2 3" xfId="16"/>
    <cellStyle name="Normal 2 4" xfId="17"/>
    <cellStyle name="Normal 2 5" xfId="18"/>
    <cellStyle name="Normal 2 6" xfId="19"/>
    <cellStyle name="Normal 2 7" xfId="20"/>
    <cellStyle name="Normal 2 8" xfId="21"/>
    <cellStyle name="Normal 2 9" xfId="22"/>
    <cellStyle name="Notas 2 2" xfId="23"/>
    <cellStyle name="Porcentaje" xfId="2" builtinId="5"/>
    <cellStyle name="Porcentaje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228600</xdr:colOff>
          <xdr:row>30</xdr:row>
          <xdr:rowOff>0</xdr:rowOff>
        </xdr:from>
        <xdr:to>
          <xdr:col>1</xdr:col>
          <xdr:colOff>609600</xdr:colOff>
          <xdr:row>30</xdr:row>
          <xdr:rowOff>0</xdr:rowOff>
        </xdr:to>
        <xdr:sp macro="" textlink="">
          <xdr:nvSpPr>
            <xdr:cNvPr id="1025" name="Image2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123825</xdr:colOff>
      <xdr:row>0</xdr:row>
      <xdr:rowOff>57150</xdr:rowOff>
    </xdr:from>
    <xdr:to>
      <xdr:col>1</xdr:col>
      <xdr:colOff>457200</xdr:colOff>
      <xdr:row>4</xdr:row>
      <xdr:rowOff>590550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17145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IS38"/>
  <sheetViews>
    <sheetView tabSelected="1" topLeftCell="A19" zoomScale="90" zoomScaleNormal="90" workbookViewId="0">
      <selection activeCell="C37" sqref="C37"/>
    </sheetView>
  </sheetViews>
  <sheetFormatPr baseColWidth="10" defaultRowHeight="14.25" x14ac:dyDescent="0.2"/>
  <cols>
    <col min="1" max="1" width="20.7109375" style="4" bestFit="1" customWidth="1"/>
    <col min="2" max="2" width="90.5703125" style="4" customWidth="1"/>
    <col min="3" max="3" width="6.42578125" style="4" customWidth="1"/>
    <col min="4" max="4" width="17.85546875" style="4" customWidth="1"/>
    <col min="5" max="5" width="19.140625" style="4" customWidth="1"/>
    <col min="6" max="6" width="21.140625" style="4" customWidth="1"/>
    <col min="7" max="7" width="18.28515625" style="11" customWidth="1"/>
    <col min="8" max="8" width="16.28515625" style="4" customWidth="1"/>
    <col min="9" max="9" width="18.85546875" style="4" customWidth="1"/>
    <col min="10" max="10" width="15" style="4" customWidth="1"/>
    <col min="11" max="11" width="18.7109375" style="4" customWidth="1"/>
    <col min="12" max="12" width="19.28515625" style="4" customWidth="1"/>
    <col min="13" max="13" width="18.140625" style="4" customWidth="1"/>
    <col min="14" max="14" width="15" style="4" customWidth="1"/>
    <col min="15" max="15" width="16.5703125" style="4" bestFit="1" customWidth="1"/>
    <col min="16" max="16384" width="11.42578125" style="4"/>
  </cols>
  <sheetData>
    <row r="1" spans="1:14" ht="12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2.75" customHeight="1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</row>
    <row r="3" spans="1:14" ht="12.75" customHeight="1" x14ac:dyDescent="0.2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14" ht="12.75" customHeight="1" x14ac:dyDescent="0.2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</row>
    <row r="5" spans="1:14" ht="56.25" customHeight="1" thickBot="1" x14ac:dyDescent="0.2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</row>
    <row r="6" spans="1:14" ht="15" thickBot="1" x14ac:dyDescent="0.25">
      <c r="H6" s="12"/>
    </row>
    <row r="7" spans="1:14" ht="15" x14ac:dyDescent="0.25">
      <c r="A7" s="13" t="s">
        <v>1</v>
      </c>
      <c r="B7" s="14" t="s">
        <v>2</v>
      </c>
      <c r="C7" s="15" t="s">
        <v>3</v>
      </c>
      <c r="D7" s="16" t="s">
        <v>4</v>
      </c>
      <c r="E7" s="17" t="s">
        <v>5</v>
      </c>
      <c r="F7" s="17"/>
      <c r="G7" s="17"/>
      <c r="H7" s="17"/>
      <c r="I7" s="16" t="s">
        <v>6</v>
      </c>
      <c r="J7" s="16" t="s">
        <v>7</v>
      </c>
      <c r="K7" s="16" t="s">
        <v>8</v>
      </c>
      <c r="L7" s="16" t="s">
        <v>9</v>
      </c>
      <c r="M7" s="16" t="s">
        <v>10</v>
      </c>
      <c r="N7" s="18" t="s">
        <v>11</v>
      </c>
    </row>
    <row r="8" spans="1:14" ht="24.75" customHeight="1" x14ac:dyDescent="0.25">
      <c r="A8" s="19"/>
      <c r="B8" s="20"/>
      <c r="C8" s="21"/>
      <c r="D8" s="22"/>
      <c r="E8" s="23" t="s">
        <v>12</v>
      </c>
      <c r="F8" s="23"/>
      <c r="G8" s="24" t="s">
        <v>13</v>
      </c>
      <c r="H8" s="20" t="s">
        <v>14</v>
      </c>
      <c r="I8" s="22"/>
      <c r="J8" s="22"/>
      <c r="K8" s="22"/>
      <c r="L8" s="22"/>
      <c r="M8" s="22"/>
      <c r="N8" s="25"/>
    </row>
    <row r="9" spans="1:14" ht="15.75" thickBot="1" x14ac:dyDescent="0.3">
      <c r="A9" s="26"/>
      <c r="B9" s="27"/>
      <c r="C9" s="21"/>
      <c r="D9" s="28"/>
      <c r="E9" s="29" t="s">
        <v>15</v>
      </c>
      <c r="F9" s="29" t="s">
        <v>16</v>
      </c>
      <c r="G9" s="30"/>
      <c r="H9" s="27"/>
      <c r="I9" s="28"/>
      <c r="J9" s="28"/>
      <c r="K9" s="28"/>
      <c r="L9" s="28"/>
      <c r="M9" s="28"/>
      <c r="N9" s="31"/>
    </row>
    <row r="10" spans="1:14" s="38" customFormat="1" ht="18" customHeight="1" thickBot="1" x14ac:dyDescent="0.3">
      <c r="A10" s="32"/>
      <c r="B10" s="33" t="s">
        <v>17</v>
      </c>
      <c r="C10" s="34" t="s">
        <v>18</v>
      </c>
      <c r="D10" s="35">
        <f>+D11+D12</f>
        <v>2333688401</v>
      </c>
      <c r="E10" s="36">
        <f t="shared" ref="E10:M10" si="0">+E11+E12</f>
        <v>0</v>
      </c>
      <c r="F10" s="36">
        <f t="shared" si="0"/>
        <v>0</v>
      </c>
      <c r="G10" s="35">
        <f>+G11+G12</f>
        <v>600153796</v>
      </c>
      <c r="H10" s="36">
        <f t="shared" si="0"/>
        <v>0</v>
      </c>
      <c r="I10" s="35">
        <f t="shared" si="0"/>
        <v>2933842197</v>
      </c>
      <c r="J10" s="36">
        <f t="shared" si="0"/>
        <v>0</v>
      </c>
      <c r="K10" s="35">
        <f t="shared" si="0"/>
        <v>921326853</v>
      </c>
      <c r="L10" s="35">
        <f>+L11+L12</f>
        <v>921326853</v>
      </c>
      <c r="M10" s="35">
        <f t="shared" si="0"/>
        <v>2012515344</v>
      </c>
      <c r="N10" s="37">
        <f>+L10/I10</f>
        <v>0.31403422240708878</v>
      </c>
    </row>
    <row r="11" spans="1:14" s="38" customFormat="1" ht="18" customHeight="1" thickBot="1" x14ac:dyDescent="0.3">
      <c r="A11" s="39">
        <v>0</v>
      </c>
      <c r="B11" s="40" t="s">
        <v>19</v>
      </c>
      <c r="C11" s="41" t="s">
        <v>20</v>
      </c>
      <c r="D11" s="42">
        <v>300000000</v>
      </c>
      <c r="E11" s="43">
        <v>0</v>
      </c>
      <c r="F11" s="43">
        <v>0</v>
      </c>
      <c r="G11" s="42">
        <v>600153796</v>
      </c>
      <c r="H11" s="43">
        <v>0</v>
      </c>
      <c r="I11" s="42">
        <f>+D11+E11-F11+G11-H11</f>
        <v>900153796</v>
      </c>
      <c r="J11" s="43">
        <v>0</v>
      </c>
      <c r="K11" s="42">
        <v>900153796</v>
      </c>
      <c r="L11" s="42">
        <f>+K11+J11</f>
        <v>900153796</v>
      </c>
      <c r="M11" s="42">
        <f>+I11-L11</f>
        <v>0</v>
      </c>
      <c r="N11" s="44">
        <f>+L11/I11</f>
        <v>1</v>
      </c>
    </row>
    <row r="12" spans="1:14" s="38" customFormat="1" ht="18" customHeight="1" x14ac:dyDescent="0.25">
      <c r="A12" s="45">
        <v>1</v>
      </c>
      <c r="B12" s="46" t="s">
        <v>21</v>
      </c>
      <c r="C12" s="47" t="s">
        <v>18</v>
      </c>
      <c r="D12" s="48">
        <f>+D13+D24</f>
        <v>2033688401</v>
      </c>
      <c r="E12" s="48">
        <f t="shared" ref="E12:N12" si="1">+E13+E24</f>
        <v>0</v>
      </c>
      <c r="F12" s="48">
        <f t="shared" si="1"/>
        <v>0</v>
      </c>
      <c r="G12" s="48">
        <f t="shared" si="1"/>
        <v>0</v>
      </c>
      <c r="H12" s="48">
        <f t="shared" si="1"/>
        <v>0</v>
      </c>
      <c r="I12" s="48">
        <f t="shared" si="1"/>
        <v>2033688401</v>
      </c>
      <c r="J12" s="48">
        <f t="shared" si="1"/>
        <v>0</v>
      </c>
      <c r="K12" s="48">
        <f t="shared" si="1"/>
        <v>21173057</v>
      </c>
      <c r="L12" s="48">
        <f t="shared" si="1"/>
        <v>21173057</v>
      </c>
      <c r="M12" s="48">
        <f t="shared" si="1"/>
        <v>2012515344</v>
      </c>
      <c r="N12" s="49">
        <f t="shared" si="1"/>
        <v>1.0421409596854808E-2</v>
      </c>
    </row>
    <row r="13" spans="1:14" s="38" customFormat="1" ht="18" customHeight="1" x14ac:dyDescent="0.25">
      <c r="A13" s="50" t="s">
        <v>22</v>
      </c>
      <c r="B13" s="51" t="s">
        <v>23</v>
      </c>
      <c r="C13" s="52" t="s">
        <v>18</v>
      </c>
      <c r="D13" s="53">
        <f>+D14</f>
        <v>2031688401</v>
      </c>
      <c r="E13" s="54">
        <f t="shared" ref="E13:M13" si="2">+E14</f>
        <v>0</v>
      </c>
      <c r="F13" s="54">
        <f t="shared" si="2"/>
        <v>0</v>
      </c>
      <c r="G13" s="53">
        <f t="shared" si="2"/>
        <v>0</v>
      </c>
      <c r="H13" s="54">
        <f t="shared" si="2"/>
        <v>0</v>
      </c>
      <c r="I13" s="53">
        <f t="shared" si="2"/>
        <v>2031688401</v>
      </c>
      <c r="J13" s="54">
        <f t="shared" si="2"/>
        <v>0</v>
      </c>
      <c r="K13" s="53">
        <f t="shared" si="2"/>
        <v>21173057</v>
      </c>
      <c r="L13" s="53">
        <f t="shared" si="2"/>
        <v>21173057</v>
      </c>
      <c r="M13" s="53">
        <f t="shared" si="2"/>
        <v>2010515344</v>
      </c>
      <c r="N13" s="55">
        <f t="shared" ref="N13:N30" si="3">+L13/I13</f>
        <v>1.0421409596854808E-2</v>
      </c>
    </row>
    <row r="14" spans="1:14" s="38" customFormat="1" ht="18" customHeight="1" x14ac:dyDescent="0.25">
      <c r="A14" s="50" t="s">
        <v>24</v>
      </c>
      <c r="B14" s="51" t="s">
        <v>25</v>
      </c>
      <c r="C14" s="52" t="s">
        <v>18</v>
      </c>
      <c r="D14" s="53">
        <f>+D15+D18</f>
        <v>2031688401</v>
      </c>
      <c r="E14" s="54">
        <f t="shared" ref="E14:M14" si="4">+E15+E18</f>
        <v>0</v>
      </c>
      <c r="F14" s="54">
        <f t="shared" si="4"/>
        <v>0</v>
      </c>
      <c r="G14" s="53">
        <f t="shared" si="4"/>
        <v>0</v>
      </c>
      <c r="H14" s="54">
        <f t="shared" si="4"/>
        <v>0</v>
      </c>
      <c r="I14" s="53">
        <f t="shared" si="4"/>
        <v>2031688401</v>
      </c>
      <c r="J14" s="54">
        <f t="shared" si="4"/>
        <v>0</v>
      </c>
      <c r="K14" s="53">
        <f t="shared" si="4"/>
        <v>21173057</v>
      </c>
      <c r="L14" s="53">
        <f t="shared" si="4"/>
        <v>21173057</v>
      </c>
      <c r="M14" s="53">
        <f t="shared" si="4"/>
        <v>2010515344</v>
      </c>
      <c r="N14" s="55">
        <f t="shared" si="3"/>
        <v>1.0421409596854808E-2</v>
      </c>
    </row>
    <row r="15" spans="1:14" s="38" customFormat="1" ht="18" customHeight="1" x14ac:dyDescent="0.25">
      <c r="A15" s="50" t="s">
        <v>26</v>
      </c>
      <c r="B15" s="51" t="s">
        <v>27</v>
      </c>
      <c r="C15" s="52" t="s">
        <v>18</v>
      </c>
      <c r="D15" s="53">
        <f>+D16</f>
        <v>723688401</v>
      </c>
      <c r="E15" s="54">
        <f t="shared" ref="E15:M16" si="5">+E16</f>
        <v>0</v>
      </c>
      <c r="F15" s="54">
        <f t="shared" si="5"/>
        <v>0</v>
      </c>
      <c r="G15" s="53">
        <f t="shared" si="5"/>
        <v>0</v>
      </c>
      <c r="H15" s="54">
        <f t="shared" si="5"/>
        <v>0</v>
      </c>
      <c r="I15" s="53">
        <f t="shared" si="5"/>
        <v>723688401</v>
      </c>
      <c r="J15" s="54">
        <f t="shared" si="5"/>
        <v>0</v>
      </c>
      <c r="K15" s="53">
        <f t="shared" si="5"/>
        <v>21173057</v>
      </c>
      <c r="L15" s="53">
        <f t="shared" si="5"/>
        <v>21173057</v>
      </c>
      <c r="M15" s="53">
        <f t="shared" si="5"/>
        <v>702515344</v>
      </c>
      <c r="N15" s="55">
        <f t="shared" si="3"/>
        <v>2.9257145714568389E-2</v>
      </c>
    </row>
    <row r="16" spans="1:14" s="38" customFormat="1" ht="18" customHeight="1" thickBot="1" x14ac:dyDescent="0.3">
      <c r="A16" s="56" t="s">
        <v>28</v>
      </c>
      <c r="B16" s="57" t="s">
        <v>29</v>
      </c>
      <c r="C16" s="58" t="s">
        <v>18</v>
      </c>
      <c r="D16" s="59">
        <f>+D17</f>
        <v>723688401</v>
      </c>
      <c r="E16" s="60">
        <f t="shared" si="5"/>
        <v>0</v>
      </c>
      <c r="F16" s="60">
        <f t="shared" si="5"/>
        <v>0</v>
      </c>
      <c r="G16" s="59">
        <f t="shared" si="5"/>
        <v>0</v>
      </c>
      <c r="H16" s="60">
        <f t="shared" si="5"/>
        <v>0</v>
      </c>
      <c r="I16" s="59">
        <f t="shared" si="5"/>
        <v>723688401</v>
      </c>
      <c r="J16" s="60">
        <f t="shared" si="5"/>
        <v>0</v>
      </c>
      <c r="K16" s="59">
        <f t="shared" si="5"/>
        <v>21173057</v>
      </c>
      <c r="L16" s="59">
        <f t="shared" si="5"/>
        <v>21173057</v>
      </c>
      <c r="M16" s="59">
        <f t="shared" si="5"/>
        <v>702515344</v>
      </c>
      <c r="N16" s="61">
        <f t="shared" si="3"/>
        <v>2.9257145714568389E-2</v>
      </c>
    </row>
    <row r="17" spans="1:14" s="64" customFormat="1" ht="18" customHeight="1" thickBot="1" x14ac:dyDescent="0.25">
      <c r="A17" s="62" t="s">
        <v>30</v>
      </c>
      <c r="B17" s="63" t="s">
        <v>31</v>
      </c>
      <c r="C17" s="41" t="s">
        <v>20</v>
      </c>
      <c r="D17" s="42">
        <v>723688401</v>
      </c>
      <c r="E17" s="43">
        <v>0</v>
      </c>
      <c r="F17" s="43">
        <v>0</v>
      </c>
      <c r="G17" s="42">
        <v>0</v>
      </c>
      <c r="H17" s="43">
        <v>0</v>
      </c>
      <c r="I17" s="42">
        <f>+D17+E17-F17+G17-H17</f>
        <v>723688401</v>
      </c>
      <c r="J17" s="43">
        <v>0</v>
      </c>
      <c r="K17" s="42">
        <v>21173057</v>
      </c>
      <c r="L17" s="42">
        <f t="shared" ref="L17:L30" si="6">+K17+J17</f>
        <v>21173057</v>
      </c>
      <c r="M17" s="42">
        <f>+I17-L17</f>
        <v>702515344</v>
      </c>
      <c r="N17" s="44">
        <f>+L17/I17</f>
        <v>2.9257145714568389E-2</v>
      </c>
    </row>
    <row r="18" spans="1:14" s="38" customFormat="1" ht="18" customHeight="1" x14ac:dyDescent="0.25">
      <c r="A18" s="65" t="s">
        <v>32</v>
      </c>
      <c r="B18" s="46" t="s">
        <v>33</v>
      </c>
      <c r="C18" s="47" t="s">
        <v>18</v>
      </c>
      <c r="D18" s="48">
        <f>+D19</f>
        <v>1308000000</v>
      </c>
      <c r="E18" s="66">
        <f t="shared" ref="E18:M18" si="7">+E19</f>
        <v>0</v>
      </c>
      <c r="F18" s="66">
        <f t="shared" si="7"/>
        <v>0</v>
      </c>
      <c r="G18" s="48">
        <f t="shared" si="7"/>
        <v>0</v>
      </c>
      <c r="H18" s="66">
        <f t="shared" si="7"/>
        <v>0</v>
      </c>
      <c r="I18" s="48">
        <f t="shared" si="7"/>
        <v>1308000000</v>
      </c>
      <c r="J18" s="66">
        <f t="shared" si="7"/>
        <v>0</v>
      </c>
      <c r="K18" s="48">
        <f t="shared" si="7"/>
        <v>0</v>
      </c>
      <c r="L18" s="48">
        <f t="shared" si="7"/>
        <v>0</v>
      </c>
      <c r="M18" s="48">
        <f t="shared" si="7"/>
        <v>1308000000</v>
      </c>
      <c r="N18" s="67">
        <f t="shared" si="3"/>
        <v>0</v>
      </c>
    </row>
    <row r="19" spans="1:14" s="38" customFormat="1" ht="21" customHeight="1" thickBot="1" x14ac:dyDescent="0.3">
      <c r="A19" s="56" t="s">
        <v>34</v>
      </c>
      <c r="B19" s="57" t="s">
        <v>35</v>
      </c>
      <c r="C19" s="58" t="s">
        <v>18</v>
      </c>
      <c r="D19" s="59">
        <f>SUM(D20:D23)</f>
        <v>1308000000</v>
      </c>
      <c r="E19" s="60">
        <f t="shared" ref="E19:M19" si="8">SUM(E20:E23)</f>
        <v>0</v>
      </c>
      <c r="F19" s="60">
        <f t="shared" si="8"/>
        <v>0</v>
      </c>
      <c r="G19" s="59">
        <f t="shared" si="8"/>
        <v>0</v>
      </c>
      <c r="H19" s="60">
        <f t="shared" si="8"/>
        <v>0</v>
      </c>
      <c r="I19" s="59">
        <f t="shared" si="8"/>
        <v>1308000000</v>
      </c>
      <c r="J19" s="60">
        <f t="shared" si="8"/>
        <v>0</v>
      </c>
      <c r="K19" s="59">
        <f t="shared" si="8"/>
        <v>0</v>
      </c>
      <c r="L19" s="59">
        <f t="shared" si="8"/>
        <v>0</v>
      </c>
      <c r="M19" s="59">
        <f t="shared" si="8"/>
        <v>1308000000</v>
      </c>
      <c r="N19" s="61">
        <f t="shared" si="3"/>
        <v>0</v>
      </c>
    </row>
    <row r="20" spans="1:14" s="64" customFormat="1" ht="31.5" customHeight="1" x14ac:dyDescent="0.2">
      <c r="A20" s="68" t="s">
        <v>36</v>
      </c>
      <c r="B20" s="69" t="s">
        <v>37</v>
      </c>
      <c r="C20" s="70" t="s">
        <v>20</v>
      </c>
      <c r="D20" s="71">
        <v>178000000</v>
      </c>
      <c r="E20" s="72">
        <v>0</v>
      </c>
      <c r="F20" s="72">
        <v>0</v>
      </c>
      <c r="G20" s="71">
        <v>0</v>
      </c>
      <c r="H20" s="72">
        <v>0</v>
      </c>
      <c r="I20" s="71">
        <f>+D20+E20-F20+G20-H20</f>
        <v>178000000</v>
      </c>
      <c r="J20" s="72">
        <v>0</v>
      </c>
      <c r="K20" s="71">
        <v>0</v>
      </c>
      <c r="L20" s="71">
        <f t="shared" si="6"/>
        <v>0</v>
      </c>
      <c r="M20" s="71">
        <f>+I20-L20</f>
        <v>178000000</v>
      </c>
      <c r="N20" s="73">
        <f>+L20/I20</f>
        <v>0</v>
      </c>
    </row>
    <row r="21" spans="1:14" s="64" customFormat="1" ht="18" customHeight="1" x14ac:dyDescent="0.2">
      <c r="A21" s="74" t="s">
        <v>38</v>
      </c>
      <c r="B21" s="75" t="s">
        <v>39</v>
      </c>
      <c r="C21" s="76" t="s">
        <v>20</v>
      </c>
      <c r="D21" s="77">
        <v>250000000</v>
      </c>
      <c r="E21" s="78">
        <v>0</v>
      </c>
      <c r="F21" s="78">
        <v>0</v>
      </c>
      <c r="G21" s="77">
        <v>0</v>
      </c>
      <c r="H21" s="78">
        <v>0</v>
      </c>
      <c r="I21" s="77">
        <f>+D21+E21-F21+G21-H21</f>
        <v>250000000</v>
      </c>
      <c r="J21" s="78">
        <v>0</v>
      </c>
      <c r="K21" s="77">
        <v>0</v>
      </c>
      <c r="L21" s="77">
        <f t="shared" si="6"/>
        <v>0</v>
      </c>
      <c r="M21" s="77">
        <f>+I21-L21</f>
        <v>250000000</v>
      </c>
      <c r="N21" s="79">
        <v>0</v>
      </c>
    </row>
    <row r="22" spans="1:14" s="64" customFormat="1" ht="18" customHeight="1" x14ac:dyDescent="0.2">
      <c r="A22" s="74" t="s">
        <v>40</v>
      </c>
      <c r="B22" s="80" t="s">
        <v>41</v>
      </c>
      <c r="C22" s="76" t="s">
        <v>20</v>
      </c>
      <c r="D22" s="77">
        <v>180000000</v>
      </c>
      <c r="E22" s="78">
        <v>0</v>
      </c>
      <c r="F22" s="78">
        <v>0</v>
      </c>
      <c r="G22" s="77">
        <v>0</v>
      </c>
      <c r="H22" s="78">
        <v>0</v>
      </c>
      <c r="I22" s="77">
        <f>+D22+E22-F22+G22-H22</f>
        <v>180000000</v>
      </c>
      <c r="J22" s="78">
        <v>0</v>
      </c>
      <c r="K22" s="77">
        <v>0</v>
      </c>
      <c r="L22" s="77">
        <f t="shared" si="6"/>
        <v>0</v>
      </c>
      <c r="M22" s="77">
        <f>+I22-L22</f>
        <v>180000000</v>
      </c>
      <c r="N22" s="79">
        <v>0</v>
      </c>
    </row>
    <row r="23" spans="1:14" s="64" customFormat="1" ht="15" thickBot="1" x14ac:dyDescent="0.25">
      <c r="A23" s="81" t="s">
        <v>42</v>
      </c>
      <c r="B23" s="82" t="s">
        <v>43</v>
      </c>
      <c r="C23" s="83" t="s">
        <v>20</v>
      </c>
      <c r="D23" s="84">
        <v>700000000</v>
      </c>
      <c r="E23" s="85">
        <v>0</v>
      </c>
      <c r="F23" s="85">
        <v>0</v>
      </c>
      <c r="G23" s="86">
        <v>0</v>
      </c>
      <c r="H23" s="85">
        <v>0</v>
      </c>
      <c r="I23" s="84">
        <f>+D23+E23-F23+G23-H23</f>
        <v>700000000</v>
      </c>
      <c r="J23" s="85">
        <v>0</v>
      </c>
      <c r="K23" s="84">
        <v>0</v>
      </c>
      <c r="L23" s="84">
        <f t="shared" si="6"/>
        <v>0</v>
      </c>
      <c r="M23" s="84">
        <f>+I23-L23</f>
        <v>700000000</v>
      </c>
      <c r="N23" s="87">
        <f>+L23/I23</f>
        <v>0</v>
      </c>
    </row>
    <row r="24" spans="1:14" s="38" customFormat="1" ht="18" customHeight="1" x14ac:dyDescent="0.25">
      <c r="A24" s="65" t="s">
        <v>44</v>
      </c>
      <c r="B24" s="46" t="s">
        <v>45</v>
      </c>
      <c r="C24" s="47" t="s">
        <v>18</v>
      </c>
      <c r="D24" s="48">
        <f>+D25</f>
        <v>2000000</v>
      </c>
      <c r="E24" s="66">
        <f t="shared" ref="E24:M24" si="9">+E25</f>
        <v>0</v>
      </c>
      <c r="F24" s="66">
        <f t="shared" si="9"/>
        <v>0</v>
      </c>
      <c r="G24" s="48">
        <f t="shared" si="9"/>
        <v>0</v>
      </c>
      <c r="H24" s="66">
        <f t="shared" si="9"/>
        <v>0</v>
      </c>
      <c r="I24" s="48">
        <f t="shared" si="9"/>
        <v>2000000</v>
      </c>
      <c r="J24" s="66">
        <f t="shared" si="9"/>
        <v>0</v>
      </c>
      <c r="K24" s="48">
        <f t="shared" si="9"/>
        <v>0</v>
      </c>
      <c r="L24" s="48">
        <f t="shared" si="9"/>
        <v>0</v>
      </c>
      <c r="M24" s="48">
        <f t="shared" si="9"/>
        <v>2000000</v>
      </c>
      <c r="N24" s="67">
        <f t="shared" si="3"/>
        <v>0</v>
      </c>
    </row>
    <row r="25" spans="1:14" s="38" customFormat="1" ht="18" customHeight="1" x14ac:dyDescent="0.25">
      <c r="A25" s="50" t="s">
        <v>46</v>
      </c>
      <c r="B25" s="51" t="s">
        <v>47</v>
      </c>
      <c r="C25" s="52" t="s">
        <v>18</v>
      </c>
      <c r="D25" s="53">
        <f>+D26+D28</f>
        <v>2000000</v>
      </c>
      <c r="E25" s="54">
        <f t="shared" ref="E25:M25" si="10">+E26+E28</f>
        <v>0</v>
      </c>
      <c r="F25" s="54">
        <f t="shared" si="10"/>
        <v>0</v>
      </c>
      <c r="G25" s="53">
        <f t="shared" si="10"/>
        <v>0</v>
      </c>
      <c r="H25" s="54">
        <f t="shared" si="10"/>
        <v>0</v>
      </c>
      <c r="I25" s="53">
        <f t="shared" si="10"/>
        <v>2000000</v>
      </c>
      <c r="J25" s="54">
        <f t="shared" si="10"/>
        <v>0</v>
      </c>
      <c r="K25" s="53">
        <f t="shared" si="10"/>
        <v>0</v>
      </c>
      <c r="L25" s="53">
        <f t="shared" si="10"/>
        <v>0</v>
      </c>
      <c r="M25" s="53">
        <f t="shared" si="10"/>
        <v>2000000</v>
      </c>
      <c r="N25" s="55">
        <f t="shared" si="3"/>
        <v>0</v>
      </c>
    </row>
    <row r="26" spans="1:14" s="38" customFormat="1" ht="18" customHeight="1" thickBot="1" x14ac:dyDescent="0.3">
      <c r="A26" s="56" t="s">
        <v>48</v>
      </c>
      <c r="B26" s="57" t="s">
        <v>49</v>
      </c>
      <c r="C26" s="58" t="s">
        <v>18</v>
      </c>
      <c r="D26" s="59">
        <f>+D27</f>
        <v>0</v>
      </c>
      <c r="E26" s="60">
        <f t="shared" ref="E26:M26" si="11">+E27</f>
        <v>0</v>
      </c>
      <c r="F26" s="60">
        <f t="shared" si="11"/>
        <v>0</v>
      </c>
      <c r="G26" s="59">
        <f t="shared" si="11"/>
        <v>0</v>
      </c>
      <c r="H26" s="60">
        <f t="shared" si="11"/>
        <v>0</v>
      </c>
      <c r="I26" s="59">
        <f t="shared" si="11"/>
        <v>0</v>
      </c>
      <c r="J26" s="60">
        <f t="shared" si="11"/>
        <v>0</v>
      </c>
      <c r="K26" s="59">
        <f t="shared" si="11"/>
        <v>0</v>
      </c>
      <c r="L26" s="59">
        <f t="shared" si="11"/>
        <v>0</v>
      </c>
      <c r="M26" s="59">
        <f t="shared" si="11"/>
        <v>0</v>
      </c>
      <c r="N26" s="61">
        <v>0</v>
      </c>
    </row>
    <row r="27" spans="1:14" s="64" customFormat="1" ht="18" customHeight="1" thickBot="1" x14ac:dyDescent="0.25">
      <c r="A27" s="62" t="s">
        <v>50</v>
      </c>
      <c r="B27" s="63" t="s">
        <v>51</v>
      </c>
      <c r="C27" s="41" t="s">
        <v>20</v>
      </c>
      <c r="D27" s="42">
        <v>0</v>
      </c>
      <c r="E27" s="43">
        <v>0</v>
      </c>
      <c r="F27" s="43">
        <v>0</v>
      </c>
      <c r="G27" s="42">
        <v>0</v>
      </c>
      <c r="H27" s="43">
        <v>0</v>
      </c>
      <c r="I27" s="42">
        <f>+D27+E27-F27+G27-H27</f>
        <v>0</v>
      </c>
      <c r="J27" s="43">
        <v>0</v>
      </c>
      <c r="K27" s="42">
        <v>0</v>
      </c>
      <c r="L27" s="42">
        <f t="shared" si="6"/>
        <v>0</v>
      </c>
      <c r="M27" s="42">
        <f>+I27-L27</f>
        <v>0</v>
      </c>
      <c r="N27" s="44">
        <v>0</v>
      </c>
    </row>
    <row r="28" spans="1:14" s="38" customFormat="1" ht="18" customHeight="1" x14ac:dyDescent="0.25">
      <c r="A28" s="65" t="s">
        <v>52</v>
      </c>
      <c r="B28" s="46" t="s">
        <v>53</v>
      </c>
      <c r="C28" s="47" t="s">
        <v>18</v>
      </c>
      <c r="D28" s="48">
        <f>+D29</f>
        <v>2000000</v>
      </c>
      <c r="E28" s="66">
        <f t="shared" ref="E28:M29" si="12">+E29</f>
        <v>0</v>
      </c>
      <c r="F28" s="66">
        <f t="shared" si="12"/>
        <v>0</v>
      </c>
      <c r="G28" s="48">
        <f t="shared" si="12"/>
        <v>0</v>
      </c>
      <c r="H28" s="66">
        <f t="shared" si="12"/>
        <v>0</v>
      </c>
      <c r="I28" s="48">
        <f t="shared" si="12"/>
        <v>2000000</v>
      </c>
      <c r="J28" s="66">
        <f t="shared" si="12"/>
        <v>0</v>
      </c>
      <c r="K28" s="48">
        <f t="shared" si="12"/>
        <v>0</v>
      </c>
      <c r="L28" s="48">
        <f t="shared" si="12"/>
        <v>0</v>
      </c>
      <c r="M28" s="48">
        <f t="shared" si="12"/>
        <v>2000000</v>
      </c>
      <c r="N28" s="67">
        <f t="shared" si="3"/>
        <v>0</v>
      </c>
    </row>
    <row r="29" spans="1:14" s="38" customFormat="1" ht="18" customHeight="1" thickBot="1" x14ac:dyDescent="0.3">
      <c r="A29" s="56" t="s">
        <v>54</v>
      </c>
      <c r="B29" s="57" t="s">
        <v>55</v>
      </c>
      <c r="C29" s="58" t="s">
        <v>18</v>
      </c>
      <c r="D29" s="59">
        <f>+D30</f>
        <v>2000000</v>
      </c>
      <c r="E29" s="60">
        <f t="shared" si="12"/>
        <v>0</v>
      </c>
      <c r="F29" s="60">
        <f t="shared" si="12"/>
        <v>0</v>
      </c>
      <c r="G29" s="59">
        <f t="shared" si="12"/>
        <v>0</v>
      </c>
      <c r="H29" s="60">
        <f t="shared" si="12"/>
        <v>0</v>
      </c>
      <c r="I29" s="59">
        <f t="shared" si="12"/>
        <v>2000000</v>
      </c>
      <c r="J29" s="60">
        <f t="shared" si="12"/>
        <v>0</v>
      </c>
      <c r="K29" s="59">
        <f t="shared" si="12"/>
        <v>0</v>
      </c>
      <c r="L29" s="59">
        <f t="shared" si="12"/>
        <v>0</v>
      </c>
      <c r="M29" s="59">
        <f t="shared" si="12"/>
        <v>2000000</v>
      </c>
      <c r="N29" s="61">
        <f t="shared" si="3"/>
        <v>0</v>
      </c>
    </row>
    <row r="30" spans="1:14" s="64" customFormat="1" ht="18" customHeight="1" thickBot="1" x14ac:dyDescent="0.25">
      <c r="A30" s="88" t="s">
        <v>56</v>
      </c>
      <c r="B30" s="89" t="s">
        <v>57</v>
      </c>
      <c r="C30" s="90" t="s">
        <v>20</v>
      </c>
      <c r="D30" s="91">
        <v>2000000</v>
      </c>
      <c r="E30" s="92">
        <v>0</v>
      </c>
      <c r="F30" s="92">
        <v>0</v>
      </c>
      <c r="G30" s="91">
        <v>0</v>
      </c>
      <c r="H30" s="92">
        <v>0</v>
      </c>
      <c r="I30" s="91">
        <f>+D30+E30-F30+G30-H30</f>
        <v>2000000</v>
      </c>
      <c r="J30" s="92">
        <v>0</v>
      </c>
      <c r="K30" s="91">
        <v>0</v>
      </c>
      <c r="L30" s="91">
        <f t="shared" si="6"/>
        <v>0</v>
      </c>
      <c r="M30" s="91">
        <f>+I30-L30</f>
        <v>2000000</v>
      </c>
      <c r="N30" s="93">
        <f t="shared" si="3"/>
        <v>0</v>
      </c>
    </row>
    <row r="32" spans="1:14" x14ac:dyDescent="0.2">
      <c r="F32" s="11"/>
    </row>
    <row r="35" spans="1:253" ht="15" thickBot="1" x14ac:dyDescent="0.25">
      <c r="B35" s="99" t="s">
        <v>64</v>
      </c>
      <c r="I35" s="99" t="s">
        <v>64</v>
      </c>
      <c r="J35" s="94"/>
      <c r="K35" s="94"/>
    </row>
    <row r="36" spans="1:253" ht="18.75" thickTop="1" x14ac:dyDescent="0.25">
      <c r="A36" s="95"/>
      <c r="B36" s="100" t="s">
        <v>58</v>
      </c>
      <c r="C36" s="96"/>
      <c r="D36" s="96"/>
      <c r="E36" s="96"/>
      <c r="G36" s="97"/>
      <c r="H36" s="96"/>
      <c r="I36" s="101" t="s">
        <v>59</v>
      </c>
      <c r="J36" s="96"/>
      <c r="K36" s="95"/>
      <c r="L36" s="96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95"/>
      <c r="EZ36" s="95"/>
      <c r="FA36" s="95"/>
      <c r="FB36" s="95"/>
      <c r="FC36" s="95"/>
      <c r="FD36" s="95"/>
      <c r="FE36" s="95"/>
      <c r="FF36" s="95"/>
      <c r="FG36" s="95"/>
      <c r="FH36" s="95"/>
      <c r="FI36" s="95"/>
      <c r="FJ36" s="95"/>
      <c r="FK36" s="95"/>
      <c r="FL36" s="95"/>
      <c r="FM36" s="95"/>
      <c r="FN36" s="95"/>
      <c r="FO36" s="95"/>
      <c r="FP36" s="95"/>
      <c r="FQ36" s="95"/>
      <c r="FR36" s="95"/>
      <c r="FS36" s="95"/>
      <c r="FT36" s="95"/>
      <c r="FU36" s="95"/>
      <c r="FV36" s="95"/>
      <c r="FW36" s="95"/>
      <c r="FX36" s="95"/>
      <c r="FY36" s="95"/>
      <c r="FZ36" s="95"/>
      <c r="GA36" s="95"/>
      <c r="GB36" s="95"/>
      <c r="GC36" s="95"/>
      <c r="GD36" s="95"/>
      <c r="GE36" s="95"/>
      <c r="GF36" s="95"/>
      <c r="GG36" s="95"/>
      <c r="GH36" s="95"/>
      <c r="GI36" s="95"/>
      <c r="GJ36" s="95"/>
      <c r="GK36" s="95"/>
      <c r="GL36" s="95"/>
      <c r="GM36" s="95"/>
      <c r="GN36" s="95"/>
      <c r="GO36" s="95"/>
      <c r="GP36" s="95"/>
      <c r="GQ36" s="95"/>
      <c r="GR36" s="95"/>
      <c r="GS36" s="95"/>
      <c r="GT36" s="95"/>
      <c r="GU36" s="95"/>
      <c r="GV36" s="95"/>
      <c r="GW36" s="95"/>
      <c r="GX36" s="95"/>
      <c r="GY36" s="95"/>
      <c r="GZ36" s="95"/>
      <c r="HA36" s="95"/>
      <c r="HB36" s="95"/>
      <c r="HC36" s="95"/>
      <c r="HD36" s="95"/>
      <c r="HE36" s="95"/>
      <c r="HF36" s="95"/>
      <c r="HG36" s="95"/>
      <c r="HH36" s="95"/>
      <c r="HI36" s="95"/>
      <c r="HJ36" s="95"/>
      <c r="HK36" s="95"/>
      <c r="HL36" s="95"/>
      <c r="HM36" s="95"/>
      <c r="HN36" s="95"/>
      <c r="HO36" s="95"/>
      <c r="HP36" s="95"/>
      <c r="HQ36" s="95"/>
      <c r="HR36" s="95"/>
      <c r="HS36" s="95"/>
      <c r="HT36" s="95"/>
      <c r="HU36" s="95"/>
      <c r="HV36" s="95"/>
      <c r="HW36" s="95"/>
      <c r="HX36" s="95"/>
      <c r="HY36" s="95"/>
      <c r="HZ36" s="95"/>
      <c r="IA36" s="95"/>
      <c r="IB36" s="95"/>
      <c r="IC36" s="95"/>
      <c r="ID36" s="95"/>
      <c r="IE36" s="95"/>
      <c r="IF36" s="95"/>
      <c r="IG36" s="95"/>
      <c r="IH36" s="95"/>
      <c r="II36" s="95"/>
      <c r="IJ36" s="95"/>
      <c r="IK36" s="95"/>
      <c r="IL36" s="95"/>
      <c r="IM36" s="95"/>
      <c r="IN36" s="95"/>
      <c r="IO36" s="95"/>
      <c r="IP36" s="95"/>
      <c r="IQ36" s="95"/>
      <c r="IR36" s="95"/>
      <c r="IS36" s="95"/>
    </row>
    <row r="37" spans="1:253" ht="18" x14ac:dyDescent="0.25">
      <c r="A37" s="95"/>
      <c r="B37" s="100" t="s">
        <v>60</v>
      </c>
      <c r="C37" s="96"/>
      <c r="D37" s="96"/>
      <c r="E37" s="96"/>
      <c r="G37" s="97"/>
      <c r="H37" s="96"/>
      <c r="I37" s="101" t="s">
        <v>61</v>
      </c>
      <c r="J37" s="96"/>
      <c r="K37" s="95"/>
      <c r="L37" s="96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5"/>
      <c r="DS37" s="95"/>
      <c r="DT37" s="95"/>
      <c r="DU37" s="95"/>
      <c r="DV37" s="95"/>
      <c r="DW37" s="95"/>
      <c r="DX37" s="95"/>
      <c r="DY37" s="95"/>
      <c r="DZ37" s="95"/>
      <c r="EA37" s="95"/>
      <c r="EB37" s="95"/>
      <c r="EC37" s="95"/>
      <c r="ED37" s="95"/>
      <c r="EE37" s="95"/>
      <c r="EF37" s="95"/>
      <c r="EG37" s="95"/>
      <c r="EH37" s="95"/>
      <c r="EI37" s="95"/>
      <c r="EJ37" s="95"/>
      <c r="EK37" s="95"/>
      <c r="EL37" s="95"/>
      <c r="EM37" s="95"/>
      <c r="EN37" s="95"/>
      <c r="EO37" s="95"/>
      <c r="EP37" s="95"/>
      <c r="EQ37" s="95"/>
      <c r="ER37" s="95"/>
      <c r="ES37" s="95"/>
      <c r="ET37" s="95"/>
      <c r="EU37" s="95"/>
      <c r="EV37" s="95"/>
      <c r="EW37" s="95"/>
      <c r="EX37" s="95"/>
      <c r="EY37" s="95"/>
      <c r="EZ37" s="95"/>
      <c r="FA37" s="95"/>
      <c r="FB37" s="95"/>
      <c r="FC37" s="95"/>
      <c r="FD37" s="95"/>
      <c r="FE37" s="95"/>
      <c r="FF37" s="95"/>
      <c r="FG37" s="95"/>
      <c r="FH37" s="95"/>
      <c r="FI37" s="95"/>
      <c r="FJ37" s="95"/>
      <c r="FK37" s="95"/>
      <c r="FL37" s="95"/>
      <c r="FM37" s="95"/>
      <c r="FN37" s="95"/>
      <c r="FO37" s="95"/>
      <c r="FP37" s="95"/>
      <c r="FQ37" s="95"/>
      <c r="FR37" s="95"/>
      <c r="FS37" s="95"/>
      <c r="FT37" s="95"/>
      <c r="FU37" s="95"/>
      <c r="FV37" s="95"/>
      <c r="FW37" s="95"/>
      <c r="FX37" s="95"/>
      <c r="FY37" s="95"/>
      <c r="FZ37" s="95"/>
      <c r="GA37" s="95"/>
      <c r="GB37" s="95"/>
      <c r="GC37" s="95"/>
      <c r="GD37" s="95"/>
      <c r="GE37" s="95"/>
      <c r="GF37" s="95"/>
      <c r="GG37" s="95"/>
      <c r="GH37" s="95"/>
      <c r="GI37" s="95"/>
      <c r="GJ37" s="95"/>
      <c r="GK37" s="95"/>
      <c r="GL37" s="95"/>
      <c r="GM37" s="95"/>
      <c r="GN37" s="95"/>
      <c r="GO37" s="95"/>
      <c r="GP37" s="95"/>
      <c r="GQ37" s="95"/>
      <c r="GR37" s="95"/>
      <c r="GS37" s="95"/>
      <c r="GT37" s="95"/>
      <c r="GU37" s="95"/>
      <c r="GV37" s="95"/>
      <c r="GW37" s="95"/>
      <c r="GX37" s="95"/>
      <c r="GY37" s="95"/>
      <c r="GZ37" s="95"/>
      <c r="HA37" s="95"/>
      <c r="HB37" s="95"/>
      <c r="HC37" s="95"/>
      <c r="HD37" s="95"/>
      <c r="HE37" s="95"/>
      <c r="HF37" s="95"/>
      <c r="HG37" s="95"/>
      <c r="HH37" s="95"/>
      <c r="HI37" s="95"/>
      <c r="HJ37" s="95"/>
      <c r="HK37" s="95"/>
      <c r="HL37" s="95"/>
      <c r="HM37" s="95"/>
      <c r="HN37" s="95"/>
      <c r="HO37" s="95"/>
      <c r="HP37" s="95"/>
      <c r="HQ37" s="95"/>
      <c r="HR37" s="95"/>
      <c r="HS37" s="95"/>
      <c r="HT37" s="95"/>
      <c r="HU37" s="95"/>
      <c r="HV37" s="95"/>
      <c r="HW37" s="95"/>
      <c r="HX37" s="95"/>
      <c r="HY37" s="95"/>
      <c r="HZ37" s="95"/>
      <c r="IA37" s="95"/>
      <c r="IB37" s="95"/>
      <c r="IC37" s="95"/>
      <c r="ID37" s="95"/>
      <c r="IE37" s="95"/>
      <c r="IF37" s="95"/>
      <c r="IG37" s="95"/>
      <c r="IH37" s="95"/>
      <c r="II37" s="95"/>
      <c r="IJ37" s="95"/>
      <c r="IK37" s="95"/>
      <c r="IL37" s="95"/>
      <c r="IM37" s="95"/>
      <c r="IN37" s="95"/>
      <c r="IO37" s="95"/>
      <c r="IP37" s="95"/>
      <c r="IQ37" s="95"/>
      <c r="IR37" s="95"/>
      <c r="IS37" s="95"/>
    </row>
    <row r="38" spans="1:253" ht="18" x14ac:dyDescent="0.25">
      <c r="A38" s="95"/>
      <c r="B38" s="100" t="s">
        <v>62</v>
      </c>
      <c r="C38" s="95"/>
      <c r="D38" s="95"/>
      <c r="E38" s="95"/>
      <c r="G38" s="98"/>
      <c r="H38" s="95"/>
      <c r="I38" s="101" t="s">
        <v>63</v>
      </c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  <c r="FI38" s="95"/>
      <c r="FJ38" s="95"/>
      <c r="FK38" s="95"/>
      <c r="FL38" s="95"/>
      <c r="FM38" s="95"/>
      <c r="FN38" s="95"/>
      <c r="FO38" s="95"/>
      <c r="FP38" s="95"/>
      <c r="FQ38" s="95"/>
      <c r="FR38" s="95"/>
      <c r="FS38" s="95"/>
      <c r="FT38" s="95"/>
      <c r="FU38" s="95"/>
      <c r="FV38" s="95"/>
      <c r="FW38" s="95"/>
      <c r="FX38" s="95"/>
      <c r="FY38" s="95"/>
      <c r="FZ38" s="95"/>
      <c r="GA38" s="95"/>
      <c r="GB38" s="95"/>
      <c r="GC38" s="95"/>
      <c r="GD38" s="95"/>
      <c r="GE38" s="95"/>
      <c r="GF38" s="95"/>
      <c r="GG38" s="95"/>
      <c r="GH38" s="95"/>
      <c r="GI38" s="95"/>
      <c r="GJ38" s="95"/>
      <c r="GK38" s="95"/>
      <c r="GL38" s="95"/>
      <c r="GM38" s="95"/>
      <c r="GN38" s="95"/>
      <c r="GO38" s="95"/>
      <c r="GP38" s="95"/>
      <c r="GQ38" s="95"/>
      <c r="GR38" s="95"/>
      <c r="GS38" s="95"/>
      <c r="GT38" s="95"/>
      <c r="GU38" s="95"/>
      <c r="GV38" s="95"/>
      <c r="GW38" s="95"/>
      <c r="GX38" s="95"/>
      <c r="GY38" s="95"/>
      <c r="GZ38" s="95"/>
      <c r="HA38" s="95"/>
      <c r="HB38" s="95"/>
      <c r="HC38" s="95"/>
      <c r="HD38" s="95"/>
      <c r="HE38" s="95"/>
      <c r="HF38" s="95"/>
      <c r="HG38" s="95"/>
      <c r="HH38" s="95"/>
      <c r="HI38" s="95"/>
      <c r="HJ38" s="95"/>
      <c r="HK38" s="95"/>
      <c r="HL38" s="95"/>
      <c r="HM38" s="95"/>
      <c r="HN38" s="95"/>
      <c r="HO38" s="95"/>
      <c r="HP38" s="95"/>
      <c r="HQ38" s="95"/>
      <c r="HR38" s="95"/>
      <c r="HS38" s="95"/>
      <c r="HT38" s="95"/>
      <c r="HU38" s="95"/>
      <c r="HV38" s="95"/>
      <c r="HW38" s="95"/>
      <c r="HX38" s="95"/>
      <c r="HY38" s="95"/>
      <c r="HZ38" s="95"/>
      <c r="IA38" s="95"/>
      <c r="IB38" s="95"/>
      <c r="IC38" s="95"/>
      <c r="ID38" s="95"/>
      <c r="IE38" s="95"/>
      <c r="IF38" s="95"/>
      <c r="IG38" s="95"/>
      <c r="IH38" s="95"/>
      <c r="II38" s="95"/>
      <c r="IJ38" s="95"/>
      <c r="IK38" s="95"/>
      <c r="IL38" s="95"/>
      <c r="IM38" s="95"/>
      <c r="IN38" s="95"/>
      <c r="IO38" s="95"/>
      <c r="IP38" s="95"/>
      <c r="IQ38" s="95"/>
      <c r="IR38" s="95"/>
      <c r="IS38" s="95"/>
    </row>
  </sheetData>
  <sheetProtection selectLockedCells="1" selectUnlockedCells="1"/>
  <mergeCells count="15">
    <mergeCell ref="M7:M9"/>
    <mergeCell ref="N7:N9"/>
    <mergeCell ref="E8:F8"/>
    <mergeCell ref="G8:G9"/>
    <mergeCell ref="H8:H9"/>
    <mergeCell ref="A1:N5"/>
    <mergeCell ref="A7:A9"/>
    <mergeCell ref="B7:B9"/>
    <mergeCell ref="C7:C9"/>
    <mergeCell ref="D7:D9"/>
    <mergeCell ref="E7:H7"/>
    <mergeCell ref="I7:I9"/>
    <mergeCell ref="J7:J9"/>
    <mergeCell ref="K7:K9"/>
    <mergeCell ref="L7:L9"/>
  </mergeCells>
  <printOptions horizontalCentered="1"/>
  <pageMargins left="0.7" right="0.7" top="0.75" bottom="0.75" header="0.3" footer="0.3"/>
  <pageSetup paperSize="123" scale="47" firstPageNumber="0" fitToHeight="0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Image2">
          <controlPr defaultSize="0" autoFill="0" autoLine="0" r:id="rId5">
            <anchor moveWithCells="1" sizeWithCells="1">
              <from>
                <xdr:col>1</xdr:col>
                <xdr:colOff>228600</xdr:colOff>
                <xdr:row>30</xdr:row>
                <xdr:rowOff>0</xdr:rowOff>
              </from>
              <to>
                <xdr:col>1</xdr:col>
                <xdr:colOff>609600</xdr:colOff>
                <xdr:row>30</xdr:row>
                <xdr:rowOff>0</xdr:rowOff>
              </to>
            </anchor>
          </controlPr>
        </control>
      </mc:Choice>
      <mc:Fallback>
        <control shapeId="1025" r:id="rId4" name="Image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</vt:lpstr>
      <vt:lpstr>ENE!Títulos_a_imprimir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edwa13</dc:creator>
  <cp:lastModifiedBy>edwa13</cp:lastModifiedBy>
  <dcterms:created xsi:type="dcterms:W3CDTF">2017-03-27T21:17:17Z</dcterms:created>
  <dcterms:modified xsi:type="dcterms:W3CDTF">2017-03-27T21:20:08Z</dcterms:modified>
</cp:coreProperties>
</file>