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755" tabRatio="860" firstSheet="3" activeTab="9"/>
  </bookViews>
  <sheets>
    <sheet name="ID_PRE-Concepto V.1012-09" sheetId="1" state="hidden" r:id="rId1"/>
    <sheet name="COD_SREC-OEI V.1012-09" sheetId="2" state="hidden" r:id="rId2"/>
    <sheet name="COD_SREC-DestinacionesV.1012-09" sheetId="3" state="hidden" r:id="rId3"/>
    <sheet name="ENE" sheetId="5" r:id="rId4"/>
    <sheet name="FEBRERO" sheetId="15" r:id="rId5"/>
    <sheet name="vigencia tesorería V.1012-10" sheetId="14" state="hidden" r:id="rId6"/>
    <sheet name="MARZO" sheetId="16" r:id="rId7"/>
    <sheet name="ABRIL" sheetId="17" r:id="rId8"/>
    <sheet name="MAYO" sheetId="18" r:id="rId9"/>
    <sheet name="JUNIO" sheetId="19" r:id="rId10"/>
    <sheet name="JULIO" sheetId="20" r:id="rId11"/>
    <sheet name="AGOSTO" sheetId="21" r:id="rId12"/>
    <sheet name="SEPT" sheetId="22" r:id="rId13"/>
    <sheet name="OCTUB" sheetId="23" r:id="rId14"/>
    <sheet name="NOVI" sheetId="24" r:id="rId15"/>
    <sheet name="DICI" sheetId="25" r:id="rId16"/>
  </sheets>
  <definedNames>
    <definedName name="_xlnm._FilterDatabase" localSheetId="3" hidden="1">ENE!$A$6:$B$31</definedName>
    <definedName name="_xlnm._FilterDatabase" localSheetId="4" hidden="1">FEBRERO!$A$6:$B$28</definedName>
    <definedName name="Excel_BuiltIn__FilterDatabase" localSheetId="0">'ID_PRE-Concepto V.1012-09'!#REF!</definedName>
    <definedName name="_xlnm.Print_Titles" localSheetId="3">ENE!$1:$7</definedName>
    <definedName name="_xlnm.Print_Titles" localSheetId="4">FEBRERO!$1:$7</definedName>
  </definedNames>
  <calcPr calcId="152511" fullCalcOnLoad="1"/>
</workbook>
</file>

<file path=xl/calcChain.xml><?xml version="1.0" encoding="utf-8"?>
<calcChain xmlns="http://schemas.openxmlformats.org/spreadsheetml/2006/main">
  <c r="K29" i="25" l="1"/>
  <c r="K28" i="25"/>
  <c r="I30" i="25"/>
  <c r="I29" i="25"/>
  <c r="I28" i="25"/>
  <c r="G28" i="25"/>
  <c r="I27" i="25"/>
  <c r="K26" i="25"/>
  <c r="K25" i="25"/>
  <c r="H26" i="25"/>
  <c r="H25" i="25"/>
  <c r="G26" i="25"/>
  <c r="G25" i="25"/>
  <c r="G21" i="25"/>
  <c r="F26" i="25"/>
  <c r="E26" i="25"/>
  <c r="D26" i="25"/>
  <c r="D25" i="25"/>
  <c r="F25" i="25"/>
  <c r="E25" i="25"/>
  <c r="E22" i="25"/>
  <c r="E21" i="25"/>
  <c r="I24" i="25"/>
  <c r="K23" i="25"/>
  <c r="K22" i="25"/>
  <c r="K21" i="25"/>
  <c r="H23" i="25"/>
  <c r="H22" i="25"/>
  <c r="H21" i="25"/>
  <c r="G23" i="25"/>
  <c r="G22" i="25"/>
  <c r="F23" i="25"/>
  <c r="F22" i="25"/>
  <c r="F21" i="25"/>
  <c r="F10" i="25"/>
  <c r="F8" i="25"/>
  <c r="E23" i="25"/>
  <c r="D23" i="25"/>
  <c r="I20" i="25"/>
  <c r="I19" i="25"/>
  <c r="I18" i="25"/>
  <c r="K17" i="25"/>
  <c r="K16" i="25"/>
  <c r="H17" i="25"/>
  <c r="H16" i="25"/>
  <c r="G17" i="25"/>
  <c r="G16" i="25"/>
  <c r="F17" i="25"/>
  <c r="F16" i="25"/>
  <c r="F12" i="25"/>
  <c r="F11" i="25"/>
  <c r="E17" i="25"/>
  <c r="E16" i="25"/>
  <c r="E12" i="25"/>
  <c r="E11" i="25"/>
  <c r="E10" i="25"/>
  <c r="E8" i="25"/>
  <c r="D17" i="25"/>
  <c r="D16" i="25"/>
  <c r="I15" i="25"/>
  <c r="K14" i="25"/>
  <c r="K13" i="25"/>
  <c r="H14" i="25"/>
  <c r="H13" i="25"/>
  <c r="G14" i="25"/>
  <c r="G13" i="25"/>
  <c r="G12" i="25"/>
  <c r="G11" i="25"/>
  <c r="F14" i="25"/>
  <c r="E14" i="25"/>
  <c r="D14" i="25"/>
  <c r="D13" i="25"/>
  <c r="F13" i="25"/>
  <c r="E13" i="25"/>
  <c r="I9" i="25"/>
  <c r="K30" i="24"/>
  <c r="K29" i="24"/>
  <c r="K28" i="24"/>
  <c r="I30" i="24"/>
  <c r="I29" i="24"/>
  <c r="I28" i="24"/>
  <c r="G28" i="24"/>
  <c r="I27" i="24"/>
  <c r="K26" i="24"/>
  <c r="K25" i="24"/>
  <c r="H26" i="24"/>
  <c r="H25" i="24"/>
  <c r="H22" i="24"/>
  <c r="H21" i="24"/>
  <c r="G26" i="24"/>
  <c r="G25" i="24"/>
  <c r="F26" i="24"/>
  <c r="E26" i="24"/>
  <c r="E25" i="24"/>
  <c r="D26" i="24"/>
  <c r="D25" i="24"/>
  <c r="D22" i="24"/>
  <c r="D21" i="24"/>
  <c r="F25" i="24"/>
  <c r="F22" i="24"/>
  <c r="F21" i="24"/>
  <c r="I24" i="24"/>
  <c r="I23" i="24"/>
  <c r="K23" i="24"/>
  <c r="H23" i="24"/>
  <c r="G23" i="24"/>
  <c r="F23" i="24"/>
  <c r="E23" i="24"/>
  <c r="E22" i="24"/>
  <c r="E21" i="24"/>
  <c r="D23" i="24"/>
  <c r="I20" i="24"/>
  <c r="I19" i="24"/>
  <c r="I18" i="24"/>
  <c r="I17" i="24"/>
  <c r="I16" i="24"/>
  <c r="H17" i="24"/>
  <c r="H16" i="24"/>
  <c r="G17" i="24"/>
  <c r="F17" i="24"/>
  <c r="F16" i="24"/>
  <c r="E17" i="24"/>
  <c r="E16" i="24"/>
  <c r="D17" i="24"/>
  <c r="G16" i="24"/>
  <c r="G12" i="24"/>
  <c r="G11" i="24"/>
  <c r="D16" i="24"/>
  <c r="I15" i="24"/>
  <c r="K14" i="24"/>
  <c r="K13" i="24"/>
  <c r="H14" i="24"/>
  <c r="H13" i="24"/>
  <c r="G14" i="24"/>
  <c r="F14" i="24"/>
  <c r="F13" i="24"/>
  <c r="E14" i="24"/>
  <c r="E13" i="24"/>
  <c r="E12" i="24"/>
  <c r="E11" i="24"/>
  <c r="E10" i="24"/>
  <c r="E8" i="24"/>
  <c r="D14" i="24"/>
  <c r="D13" i="24"/>
  <c r="D12" i="24"/>
  <c r="D11" i="24"/>
  <c r="G13" i="24"/>
  <c r="I9" i="24"/>
  <c r="I9" i="23"/>
  <c r="F12" i="23"/>
  <c r="F11" i="23"/>
  <c r="G13" i="23"/>
  <c r="K13" i="23"/>
  <c r="D14" i="23"/>
  <c r="D13" i="23"/>
  <c r="E14" i="23"/>
  <c r="E13" i="23"/>
  <c r="E12" i="23"/>
  <c r="E11" i="23"/>
  <c r="E10" i="23"/>
  <c r="E8" i="23"/>
  <c r="F14" i="23"/>
  <c r="F13" i="23"/>
  <c r="G14" i="23"/>
  <c r="H14" i="23"/>
  <c r="H13" i="23"/>
  <c r="H12" i="23"/>
  <c r="H11" i="23"/>
  <c r="H10" i="23"/>
  <c r="H8" i="23"/>
  <c r="K14" i="23"/>
  <c r="I15" i="23"/>
  <c r="I14" i="23"/>
  <c r="I13" i="23"/>
  <c r="D16" i="23"/>
  <c r="H16" i="23"/>
  <c r="D17" i="23"/>
  <c r="E17" i="23"/>
  <c r="E16" i="23"/>
  <c r="F17" i="23"/>
  <c r="F16" i="23"/>
  <c r="G17" i="23"/>
  <c r="G16" i="23"/>
  <c r="H17" i="23"/>
  <c r="I18" i="23"/>
  <c r="I19" i="23"/>
  <c r="K19" i="23"/>
  <c r="I20" i="23"/>
  <c r="G21" i="23"/>
  <c r="D23" i="23"/>
  <c r="E23" i="23"/>
  <c r="E22" i="23"/>
  <c r="E21" i="23"/>
  <c r="F23" i="23"/>
  <c r="G23" i="23"/>
  <c r="G22" i="23"/>
  <c r="H23" i="23"/>
  <c r="I23" i="23"/>
  <c r="I22" i="23"/>
  <c r="I21" i="23"/>
  <c r="K23" i="23"/>
  <c r="I24" i="23"/>
  <c r="G25" i="23"/>
  <c r="D26" i="23"/>
  <c r="D25" i="23"/>
  <c r="D22" i="23"/>
  <c r="D21" i="23"/>
  <c r="E26" i="23"/>
  <c r="E25" i="23"/>
  <c r="F26" i="23"/>
  <c r="F25" i="23"/>
  <c r="G26" i="23"/>
  <c r="H26" i="23"/>
  <c r="H25" i="23"/>
  <c r="H22" i="23"/>
  <c r="H21" i="23"/>
  <c r="K26" i="23"/>
  <c r="K25" i="23"/>
  <c r="K22" i="23"/>
  <c r="K21" i="23"/>
  <c r="I27" i="23"/>
  <c r="I26" i="23"/>
  <c r="I25" i="23"/>
  <c r="G28" i="23"/>
  <c r="K29" i="23"/>
  <c r="K28" i="23"/>
  <c r="I30" i="23"/>
  <c r="K30" i="23"/>
  <c r="I9" i="22"/>
  <c r="E13" i="22"/>
  <c r="E12" i="22"/>
  <c r="E11" i="22"/>
  <c r="E10" i="22"/>
  <c r="E8" i="22"/>
  <c r="G13" i="22"/>
  <c r="K13" i="22"/>
  <c r="D14" i="22"/>
  <c r="D13" i="22"/>
  <c r="D12" i="22"/>
  <c r="D11" i="22"/>
  <c r="E14" i="22"/>
  <c r="F14" i="22"/>
  <c r="F13" i="22"/>
  <c r="G14" i="22"/>
  <c r="H14" i="22"/>
  <c r="H13" i="22"/>
  <c r="H12" i="22"/>
  <c r="H11" i="22"/>
  <c r="H10" i="22"/>
  <c r="H8" i="22"/>
  <c r="K14" i="22"/>
  <c r="I15" i="22"/>
  <c r="I14" i="22"/>
  <c r="I13" i="22"/>
  <c r="D16" i="22"/>
  <c r="F16" i="22"/>
  <c r="H16" i="22"/>
  <c r="D17" i="22"/>
  <c r="E17" i="22"/>
  <c r="E16" i="22"/>
  <c r="F17" i="22"/>
  <c r="G17" i="22"/>
  <c r="G16" i="22"/>
  <c r="H17" i="22"/>
  <c r="K17" i="22"/>
  <c r="K16" i="22"/>
  <c r="I18" i="22"/>
  <c r="I19" i="22"/>
  <c r="K19" i="22"/>
  <c r="I20" i="22"/>
  <c r="H21" i="22"/>
  <c r="D23" i="22"/>
  <c r="E23" i="22"/>
  <c r="F23" i="22"/>
  <c r="F22" i="22"/>
  <c r="F21" i="22"/>
  <c r="G23" i="22"/>
  <c r="G22" i="22"/>
  <c r="G21" i="22"/>
  <c r="H23" i="22"/>
  <c r="K23" i="22"/>
  <c r="K22" i="22"/>
  <c r="K21" i="22"/>
  <c r="I24" i="22"/>
  <c r="D25" i="22"/>
  <c r="D22" i="22"/>
  <c r="D21" i="22"/>
  <c r="E25" i="22"/>
  <c r="E22" i="22"/>
  <c r="E21" i="22"/>
  <c r="G25" i="22"/>
  <c r="H25" i="22"/>
  <c r="H22" i="22"/>
  <c r="K25" i="22"/>
  <c r="D26" i="22"/>
  <c r="E26" i="22"/>
  <c r="F26" i="22"/>
  <c r="F25" i="22"/>
  <c r="G26" i="22"/>
  <c r="H26" i="22"/>
  <c r="I26" i="22"/>
  <c r="I25" i="22"/>
  <c r="K26" i="22"/>
  <c r="I27" i="22"/>
  <c r="G28" i="22"/>
  <c r="K29" i="22"/>
  <c r="K28" i="22"/>
  <c r="I30" i="22"/>
  <c r="I9" i="21"/>
  <c r="E13" i="21"/>
  <c r="F13" i="21"/>
  <c r="F12" i="21"/>
  <c r="F11" i="21"/>
  <c r="K13" i="21"/>
  <c r="D14" i="21"/>
  <c r="D13" i="21"/>
  <c r="E14" i="21"/>
  <c r="F14" i="21"/>
  <c r="G14" i="21"/>
  <c r="G13" i="21"/>
  <c r="G12" i="21"/>
  <c r="G11" i="21"/>
  <c r="H14" i="21"/>
  <c r="H13" i="21"/>
  <c r="K14" i="21"/>
  <c r="I15" i="21"/>
  <c r="D16" i="21"/>
  <c r="F16" i="21"/>
  <c r="G16" i="21"/>
  <c r="K16" i="21"/>
  <c r="D17" i="21"/>
  <c r="E17" i="21"/>
  <c r="E16" i="21"/>
  <c r="E12" i="21"/>
  <c r="E11" i="21"/>
  <c r="E10" i="21"/>
  <c r="E8" i="21"/>
  <c r="F17" i="21"/>
  <c r="G17" i="21"/>
  <c r="H17" i="21"/>
  <c r="H16" i="21"/>
  <c r="K17" i="21"/>
  <c r="I18" i="21"/>
  <c r="I19" i="21"/>
  <c r="I17" i="21"/>
  <c r="I16" i="21"/>
  <c r="K19" i="21"/>
  <c r="I20" i="21"/>
  <c r="G22" i="21"/>
  <c r="G21" i="21"/>
  <c r="D23" i="21"/>
  <c r="D22" i="21"/>
  <c r="D21" i="21"/>
  <c r="E23" i="21"/>
  <c r="F23" i="21"/>
  <c r="G23" i="21"/>
  <c r="H23" i="21"/>
  <c r="H22" i="21"/>
  <c r="H21" i="21"/>
  <c r="K23" i="21"/>
  <c r="K22" i="21"/>
  <c r="K21" i="21"/>
  <c r="I24" i="21"/>
  <c r="I23" i="21"/>
  <c r="D25" i="21"/>
  <c r="E25" i="21"/>
  <c r="E22" i="21"/>
  <c r="E21" i="21"/>
  <c r="H25" i="21"/>
  <c r="D26" i="21"/>
  <c r="E26" i="21"/>
  <c r="F26" i="21"/>
  <c r="F25" i="21"/>
  <c r="F22" i="21"/>
  <c r="F21" i="21"/>
  <c r="G26" i="21"/>
  <c r="G25" i="21"/>
  <c r="H26" i="21"/>
  <c r="K26" i="21"/>
  <c r="K25" i="21"/>
  <c r="I27" i="21"/>
  <c r="I26" i="21"/>
  <c r="I25" i="21"/>
  <c r="G28" i="21"/>
  <c r="K28" i="21"/>
  <c r="I29" i="21"/>
  <c r="I28" i="21"/>
  <c r="K29" i="21"/>
  <c r="I30" i="21"/>
  <c r="I9" i="20"/>
  <c r="F13" i="20"/>
  <c r="F12" i="20"/>
  <c r="F11" i="20"/>
  <c r="G13" i="20"/>
  <c r="G12" i="20"/>
  <c r="G11" i="20"/>
  <c r="D14" i="20"/>
  <c r="D13" i="20"/>
  <c r="D12" i="20"/>
  <c r="D11" i="20"/>
  <c r="E14" i="20"/>
  <c r="E13" i="20"/>
  <c r="F14" i="20"/>
  <c r="G14" i="20"/>
  <c r="H14" i="20"/>
  <c r="H13" i="20"/>
  <c r="H12" i="20"/>
  <c r="H11" i="20"/>
  <c r="K14" i="20"/>
  <c r="K13" i="20"/>
  <c r="I15" i="20"/>
  <c r="F16" i="20"/>
  <c r="G16" i="20"/>
  <c r="K16" i="20"/>
  <c r="D17" i="20"/>
  <c r="D16" i="20"/>
  <c r="E17" i="20"/>
  <c r="E16" i="20"/>
  <c r="F17" i="20"/>
  <c r="G17" i="20"/>
  <c r="H17" i="20"/>
  <c r="H16" i="20"/>
  <c r="K17" i="20"/>
  <c r="I18" i="20"/>
  <c r="I17" i="20"/>
  <c r="I16" i="20"/>
  <c r="I19" i="20"/>
  <c r="I20" i="20"/>
  <c r="D23" i="20"/>
  <c r="E23" i="20"/>
  <c r="E22" i="20"/>
  <c r="E21" i="20"/>
  <c r="F23" i="20"/>
  <c r="G23" i="20"/>
  <c r="H23" i="20"/>
  <c r="K23" i="20"/>
  <c r="I24" i="20"/>
  <c r="I23" i="20"/>
  <c r="J24" i="20"/>
  <c r="J23" i="20"/>
  <c r="L24" i="20"/>
  <c r="E25" i="20"/>
  <c r="F25" i="20"/>
  <c r="F22" i="20"/>
  <c r="F21" i="20"/>
  <c r="D26" i="20"/>
  <c r="D25" i="20"/>
  <c r="E26" i="20"/>
  <c r="F26" i="20"/>
  <c r="G26" i="20"/>
  <c r="G25" i="20"/>
  <c r="G22" i="20"/>
  <c r="G21" i="20"/>
  <c r="H26" i="20"/>
  <c r="H25" i="20"/>
  <c r="K26" i="20"/>
  <c r="K25" i="20"/>
  <c r="K22" i="20"/>
  <c r="K21" i="20"/>
  <c r="I27" i="20"/>
  <c r="G28" i="20"/>
  <c r="I29" i="20"/>
  <c r="I28" i="20"/>
  <c r="I30" i="20"/>
  <c r="K30" i="20"/>
  <c r="I9" i="16"/>
  <c r="E10" i="16"/>
  <c r="E8" i="16"/>
  <c r="D13" i="16"/>
  <c r="H13" i="16"/>
  <c r="D14" i="16"/>
  <c r="E14" i="16"/>
  <c r="E13" i="16"/>
  <c r="E12" i="16"/>
  <c r="E11" i="16"/>
  <c r="F14" i="16"/>
  <c r="F13" i="16"/>
  <c r="G14" i="16"/>
  <c r="G13" i="16"/>
  <c r="G12" i="16"/>
  <c r="G11" i="16"/>
  <c r="H14" i="16"/>
  <c r="I14" i="16"/>
  <c r="I13" i="16"/>
  <c r="K14" i="16"/>
  <c r="K13" i="16"/>
  <c r="K12" i="16"/>
  <c r="K11" i="16"/>
  <c r="I15" i="16"/>
  <c r="E16" i="16"/>
  <c r="D17" i="16"/>
  <c r="D16" i="16"/>
  <c r="E17" i="16"/>
  <c r="F17" i="16"/>
  <c r="F16" i="16"/>
  <c r="G17" i="16"/>
  <c r="G16" i="16"/>
  <c r="H17" i="16"/>
  <c r="H16" i="16"/>
  <c r="K17" i="16"/>
  <c r="K16" i="16"/>
  <c r="I18" i="16"/>
  <c r="J18" i="16"/>
  <c r="L18" i="16"/>
  <c r="M18" i="16"/>
  <c r="I19" i="16"/>
  <c r="J19" i="16"/>
  <c r="L19" i="16"/>
  <c r="I20" i="16"/>
  <c r="I21" i="16"/>
  <c r="J21" i="16"/>
  <c r="L21" i="16"/>
  <c r="D24" i="16"/>
  <c r="E24" i="16"/>
  <c r="E23" i="16"/>
  <c r="E22" i="16"/>
  <c r="F24" i="16"/>
  <c r="G24" i="16"/>
  <c r="H24" i="16"/>
  <c r="I24" i="16"/>
  <c r="I23" i="16"/>
  <c r="I22" i="16"/>
  <c r="J24" i="16"/>
  <c r="K24" i="16"/>
  <c r="I25" i="16"/>
  <c r="J25" i="16"/>
  <c r="L25" i="16"/>
  <c r="L24" i="16"/>
  <c r="G26" i="16"/>
  <c r="K26" i="16"/>
  <c r="D27" i="16"/>
  <c r="D26" i="16"/>
  <c r="D23" i="16"/>
  <c r="D22" i="16"/>
  <c r="E27" i="16"/>
  <c r="E26" i="16"/>
  <c r="F27" i="16"/>
  <c r="F26" i="16"/>
  <c r="G27" i="16"/>
  <c r="H27" i="16"/>
  <c r="H26" i="16"/>
  <c r="H23" i="16"/>
  <c r="H22" i="16"/>
  <c r="I27" i="16"/>
  <c r="I26" i="16"/>
  <c r="K27" i="16"/>
  <c r="I28" i="16"/>
  <c r="G29" i="16"/>
  <c r="N31" i="16"/>
  <c r="I32" i="16"/>
  <c r="I30" i="16"/>
  <c r="I29" i="16"/>
  <c r="K32" i="16"/>
  <c r="I9" i="15"/>
  <c r="F12" i="15"/>
  <c r="F11" i="15"/>
  <c r="E13" i="15"/>
  <c r="G13" i="15"/>
  <c r="G12" i="15"/>
  <c r="G11" i="15"/>
  <c r="G10" i="15"/>
  <c r="G8" i="15"/>
  <c r="K13" i="15"/>
  <c r="K12" i="15"/>
  <c r="K11" i="15"/>
  <c r="K10" i="15"/>
  <c r="K8" i="15"/>
  <c r="D14" i="15"/>
  <c r="D13" i="15"/>
  <c r="E14" i="15"/>
  <c r="F14" i="15"/>
  <c r="F13" i="15"/>
  <c r="G14" i="15"/>
  <c r="H14" i="15"/>
  <c r="H13" i="15"/>
  <c r="I14" i="15"/>
  <c r="I13" i="15"/>
  <c r="K14" i="15"/>
  <c r="I15" i="15"/>
  <c r="J15" i="15"/>
  <c r="D16" i="15"/>
  <c r="F16" i="15"/>
  <c r="H16" i="15"/>
  <c r="D17" i="15"/>
  <c r="E17" i="15"/>
  <c r="E16" i="15"/>
  <c r="F17" i="15"/>
  <c r="G17" i="15"/>
  <c r="G16" i="15"/>
  <c r="H17" i="15"/>
  <c r="I18" i="15"/>
  <c r="J18" i="15"/>
  <c r="L18" i="15"/>
  <c r="I19" i="15"/>
  <c r="J19" i="15"/>
  <c r="I20" i="15"/>
  <c r="I17" i="15"/>
  <c r="I16" i="15"/>
  <c r="K20" i="15"/>
  <c r="K17" i="15"/>
  <c r="K16" i="15"/>
  <c r="I21" i="15"/>
  <c r="J21" i="15"/>
  <c r="L21" i="15"/>
  <c r="N21" i="15"/>
  <c r="D24" i="15"/>
  <c r="E24" i="15"/>
  <c r="F24" i="15"/>
  <c r="G24" i="15"/>
  <c r="G23" i="15"/>
  <c r="G22" i="15"/>
  <c r="H24" i="15"/>
  <c r="I24" i="15"/>
  <c r="K24" i="15"/>
  <c r="K23" i="15"/>
  <c r="K22" i="15"/>
  <c r="I25" i="15"/>
  <c r="J25" i="15"/>
  <c r="E26" i="15"/>
  <c r="G26" i="15"/>
  <c r="K26" i="15"/>
  <c r="D27" i="15"/>
  <c r="D26" i="15"/>
  <c r="D23" i="15"/>
  <c r="D22" i="15"/>
  <c r="E27" i="15"/>
  <c r="F27" i="15"/>
  <c r="F26" i="15"/>
  <c r="F23" i="15"/>
  <c r="F22" i="15"/>
  <c r="G27" i="15"/>
  <c r="H27" i="15"/>
  <c r="H26" i="15"/>
  <c r="H23" i="15"/>
  <c r="H22" i="15"/>
  <c r="J27" i="15"/>
  <c r="J26" i="15"/>
  <c r="K27" i="15"/>
  <c r="I28" i="15"/>
  <c r="I27" i="15"/>
  <c r="I26" i="15"/>
  <c r="J28" i="15"/>
  <c r="L28" i="15"/>
  <c r="M28" i="15"/>
  <c r="M27" i="15"/>
  <c r="M26" i="15"/>
  <c r="G29" i="15"/>
  <c r="J29" i="15"/>
  <c r="J30" i="15"/>
  <c r="N31" i="15"/>
  <c r="I32" i="15"/>
  <c r="I30" i="15"/>
  <c r="I29" i="15"/>
  <c r="J32" i="15"/>
  <c r="K32" i="15"/>
  <c r="K30" i="15"/>
  <c r="K29" i="15"/>
  <c r="I9" i="5"/>
  <c r="L9" i="5"/>
  <c r="J9" i="16"/>
  <c r="L9" i="16"/>
  <c r="N9" i="5"/>
  <c r="D13" i="5"/>
  <c r="D12" i="5"/>
  <c r="D11" i="5"/>
  <c r="D10" i="5"/>
  <c r="D8" i="5"/>
  <c r="F13" i="5"/>
  <c r="F12" i="5"/>
  <c r="F11" i="5"/>
  <c r="H13" i="5"/>
  <c r="J13" i="5"/>
  <c r="J12" i="5"/>
  <c r="J11" i="5"/>
  <c r="D14" i="5"/>
  <c r="E14" i="5"/>
  <c r="E13" i="5"/>
  <c r="F14" i="5"/>
  <c r="G14" i="5"/>
  <c r="G13" i="5"/>
  <c r="G12" i="5"/>
  <c r="G11" i="5"/>
  <c r="H14" i="5"/>
  <c r="J14" i="5"/>
  <c r="K14" i="5"/>
  <c r="K13" i="5"/>
  <c r="K12" i="5"/>
  <c r="K11" i="5"/>
  <c r="I15" i="5"/>
  <c r="L15" i="5"/>
  <c r="L14" i="5"/>
  <c r="D16" i="5"/>
  <c r="F16" i="5"/>
  <c r="H16" i="5"/>
  <c r="J16" i="5"/>
  <c r="D17" i="5"/>
  <c r="E17" i="5"/>
  <c r="E16" i="5"/>
  <c r="E12" i="5"/>
  <c r="E11" i="5"/>
  <c r="F17" i="5"/>
  <c r="G17" i="5"/>
  <c r="G16" i="5"/>
  <c r="H17" i="5"/>
  <c r="I17" i="5"/>
  <c r="I16" i="5"/>
  <c r="J17" i="5"/>
  <c r="K17" i="5"/>
  <c r="K16" i="5"/>
  <c r="I18" i="5"/>
  <c r="N18" i="5"/>
  <c r="L18" i="5"/>
  <c r="M18" i="5"/>
  <c r="I19" i="5"/>
  <c r="N19" i="5"/>
  <c r="L19" i="5"/>
  <c r="M19" i="5"/>
  <c r="I20" i="5"/>
  <c r="K20" i="5"/>
  <c r="J20" i="15"/>
  <c r="L20" i="5"/>
  <c r="N20" i="5"/>
  <c r="I21" i="5"/>
  <c r="L21" i="5"/>
  <c r="I22" i="5"/>
  <c r="L22" i="5"/>
  <c r="I23" i="5"/>
  <c r="L23" i="5"/>
  <c r="I24" i="5"/>
  <c r="L24" i="5"/>
  <c r="F26" i="5"/>
  <c r="F25" i="5"/>
  <c r="D27" i="5"/>
  <c r="E27" i="5"/>
  <c r="F27" i="5"/>
  <c r="G27" i="5"/>
  <c r="H27" i="5"/>
  <c r="I27" i="5"/>
  <c r="J27" i="5"/>
  <c r="K27" i="5"/>
  <c r="I28" i="5"/>
  <c r="L28" i="5"/>
  <c r="D29" i="5"/>
  <c r="D26" i="5"/>
  <c r="D25" i="5"/>
  <c r="F29" i="5"/>
  <c r="H29" i="5"/>
  <c r="H26" i="5"/>
  <c r="H25" i="5"/>
  <c r="J29" i="5"/>
  <c r="J26" i="5"/>
  <c r="J25" i="5"/>
  <c r="D30" i="5"/>
  <c r="E30" i="5"/>
  <c r="E29" i="5"/>
  <c r="F30" i="5"/>
  <c r="G30" i="5"/>
  <c r="G29" i="5"/>
  <c r="H30" i="5"/>
  <c r="J30" i="5"/>
  <c r="K30" i="5"/>
  <c r="K29" i="5"/>
  <c r="I31" i="5"/>
  <c r="L31" i="5"/>
  <c r="L30" i="5"/>
  <c r="G32" i="5"/>
  <c r="K32" i="5"/>
  <c r="K33" i="5"/>
  <c r="L33" i="5"/>
  <c r="N34" i="5"/>
  <c r="I35" i="5"/>
  <c r="L35" i="5"/>
  <c r="I14" i="24"/>
  <c r="I13" i="24"/>
  <c r="I12" i="24"/>
  <c r="I11" i="24"/>
  <c r="K17" i="24"/>
  <c r="K16" i="24"/>
  <c r="K12" i="24"/>
  <c r="K11" i="24"/>
  <c r="I26" i="24"/>
  <c r="I25" i="24"/>
  <c r="I22" i="24"/>
  <c r="I21" i="24"/>
  <c r="I10" i="24"/>
  <c r="I8" i="24"/>
  <c r="D12" i="25"/>
  <c r="D11" i="25"/>
  <c r="I14" i="25"/>
  <c r="I13" i="25"/>
  <c r="I12" i="25"/>
  <c r="I11" i="25"/>
  <c r="I10" i="25"/>
  <c r="I8" i="25"/>
  <c r="I26" i="25"/>
  <c r="I25" i="25"/>
  <c r="I23" i="25"/>
  <c r="I22" i="25"/>
  <c r="I21" i="25"/>
  <c r="I17" i="25"/>
  <c r="I16" i="25"/>
  <c r="H12" i="25"/>
  <c r="H11" i="25"/>
  <c r="H10" i="25"/>
  <c r="H8" i="25"/>
  <c r="L32" i="5"/>
  <c r="J10" i="5"/>
  <c r="J8" i="5"/>
  <c r="M21" i="16"/>
  <c r="N21" i="16"/>
  <c r="N35" i="5"/>
  <c r="L29" i="5"/>
  <c r="K26" i="5"/>
  <c r="K25" i="5"/>
  <c r="K10" i="5"/>
  <c r="K8" i="5"/>
  <c r="G26" i="5"/>
  <c r="G25" i="5"/>
  <c r="G10" i="5"/>
  <c r="G8" i="5"/>
  <c r="M23" i="5"/>
  <c r="N23" i="5"/>
  <c r="M21" i="5"/>
  <c r="N21" i="5"/>
  <c r="M20" i="5"/>
  <c r="H12" i="5"/>
  <c r="H11" i="5"/>
  <c r="H10" i="5"/>
  <c r="H8" i="5"/>
  <c r="N9" i="16"/>
  <c r="N28" i="15"/>
  <c r="L27" i="15"/>
  <c r="J28" i="16"/>
  <c r="M21" i="15"/>
  <c r="J17" i="15"/>
  <c r="J16" i="15"/>
  <c r="L19" i="15"/>
  <c r="M18" i="15"/>
  <c r="L15" i="15"/>
  <c r="J14" i="15"/>
  <c r="J13" i="15"/>
  <c r="J12" i="15"/>
  <c r="J11" i="15"/>
  <c r="I12" i="15"/>
  <c r="I11" i="15"/>
  <c r="E12" i="15"/>
  <c r="E11" i="15"/>
  <c r="D12" i="16"/>
  <c r="D11" i="16"/>
  <c r="D10" i="16"/>
  <c r="D8" i="16"/>
  <c r="L25" i="15"/>
  <c r="J24" i="15"/>
  <c r="J23" i="15"/>
  <c r="J22" i="15"/>
  <c r="I33" i="5"/>
  <c r="I32" i="5"/>
  <c r="M35" i="5"/>
  <c r="M33" i="5"/>
  <c r="M32" i="5"/>
  <c r="I30" i="5"/>
  <c r="I29" i="5"/>
  <c r="M31" i="5"/>
  <c r="M30" i="5"/>
  <c r="M29" i="5"/>
  <c r="L17" i="5"/>
  <c r="L13" i="5"/>
  <c r="F10" i="5"/>
  <c r="F8" i="5"/>
  <c r="M20" i="15"/>
  <c r="H12" i="15"/>
  <c r="H11" i="15"/>
  <c r="H10" i="15"/>
  <c r="H8" i="15"/>
  <c r="D12" i="15"/>
  <c r="D11" i="15"/>
  <c r="D10" i="15"/>
  <c r="D8" i="15"/>
  <c r="M24" i="20"/>
  <c r="M23" i="20"/>
  <c r="L23" i="20"/>
  <c r="J24" i="21"/>
  <c r="L27" i="5"/>
  <c r="L26" i="5"/>
  <c r="M28" i="5"/>
  <c r="M27" i="5"/>
  <c r="M26" i="5"/>
  <c r="M25" i="5"/>
  <c r="I26" i="5"/>
  <c r="I25" i="5"/>
  <c r="E26" i="5"/>
  <c r="E25" i="5"/>
  <c r="E10" i="5"/>
  <c r="E8" i="5"/>
  <c r="M24" i="5"/>
  <c r="N24" i="5"/>
  <c r="M22" i="5"/>
  <c r="N22" i="5"/>
  <c r="I14" i="5"/>
  <c r="I13" i="5"/>
  <c r="I12" i="5"/>
  <c r="I11" i="5"/>
  <c r="M15" i="5"/>
  <c r="M14" i="5"/>
  <c r="M13" i="5"/>
  <c r="I23" i="15"/>
  <c r="I22" i="15"/>
  <c r="E23" i="15"/>
  <c r="E22" i="15"/>
  <c r="N18" i="15"/>
  <c r="F10" i="15"/>
  <c r="F8" i="15"/>
  <c r="I17" i="16"/>
  <c r="I16" i="16"/>
  <c r="I12" i="16"/>
  <c r="I11" i="16"/>
  <c r="I10" i="16"/>
  <c r="I8" i="16"/>
  <c r="N31" i="5"/>
  <c r="N15" i="5"/>
  <c r="M9" i="5"/>
  <c r="L32" i="15"/>
  <c r="L20" i="15"/>
  <c r="J9" i="15"/>
  <c r="M25" i="16"/>
  <c r="M24" i="16"/>
  <c r="K23" i="16"/>
  <c r="K22" i="16"/>
  <c r="K10" i="16"/>
  <c r="K8" i="16"/>
  <c r="G23" i="16"/>
  <c r="G22" i="16"/>
  <c r="G10" i="16"/>
  <c r="G8" i="16"/>
  <c r="G10" i="20"/>
  <c r="G8" i="20"/>
  <c r="I17" i="22"/>
  <c r="I16" i="22"/>
  <c r="K30" i="16"/>
  <c r="K29" i="16"/>
  <c r="F23" i="16"/>
  <c r="F22" i="16"/>
  <c r="M9" i="16"/>
  <c r="I14" i="20"/>
  <c r="I13" i="20"/>
  <c r="I12" i="20"/>
  <c r="I11" i="20"/>
  <c r="G10" i="21"/>
  <c r="G8" i="21"/>
  <c r="J20" i="20"/>
  <c r="L20" i="20"/>
  <c r="M19" i="16"/>
  <c r="N19" i="16"/>
  <c r="N18" i="16"/>
  <c r="F12" i="16"/>
  <c r="F11" i="16"/>
  <c r="F10" i="16"/>
  <c r="F8" i="16"/>
  <c r="H12" i="16"/>
  <c r="H11" i="16"/>
  <c r="H10" i="16"/>
  <c r="H8" i="16"/>
  <c r="I26" i="20"/>
  <c r="I25" i="20"/>
  <c r="H22" i="20"/>
  <c r="H21" i="20"/>
  <c r="H10" i="20"/>
  <c r="H8" i="20"/>
  <c r="D22" i="20"/>
  <c r="D21" i="20"/>
  <c r="D10" i="20"/>
  <c r="D8" i="20"/>
  <c r="K12" i="20"/>
  <c r="K11" i="20"/>
  <c r="K10" i="20"/>
  <c r="E12" i="20"/>
  <c r="E11" i="20"/>
  <c r="E10" i="20"/>
  <c r="E8" i="20"/>
  <c r="F10" i="20"/>
  <c r="F8" i="20"/>
  <c r="I14" i="21"/>
  <c r="I13" i="21"/>
  <c r="I12" i="21"/>
  <c r="I11" i="21"/>
  <c r="D10" i="22"/>
  <c r="D8" i="22"/>
  <c r="K29" i="20"/>
  <c r="K28" i="20"/>
  <c r="I22" i="20"/>
  <c r="I21" i="20"/>
  <c r="F10" i="21"/>
  <c r="F8" i="21"/>
  <c r="I22" i="21"/>
  <c r="I21" i="21"/>
  <c r="K12" i="21"/>
  <c r="K11" i="21"/>
  <c r="K10" i="21"/>
  <c r="K8" i="21"/>
  <c r="I29" i="22"/>
  <c r="I28" i="22"/>
  <c r="I12" i="22"/>
  <c r="I11" i="22"/>
  <c r="I29" i="23"/>
  <c r="I28" i="23"/>
  <c r="D12" i="23"/>
  <c r="D11" i="23"/>
  <c r="D10" i="23"/>
  <c r="D8" i="23"/>
  <c r="F10" i="23"/>
  <c r="F8" i="23"/>
  <c r="H12" i="21"/>
  <c r="H11" i="21"/>
  <c r="H10" i="21"/>
  <c r="H8" i="21"/>
  <c r="D12" i="21"/>
  <c r="D11" i="21"/>
  <c r="D10" i="21"/>
  <c r="D8" i="21"/>
  <c r="I23" i="22"/>
  <c r="I22" i="22"/>
  <c r="I21" i="22"/>
  <c r="G12" i="22"/>
  <c r="G11" i="22"/>
  <c r="G10" i="22"/>
  <c r="G8" i="22"/>
  <c r="K22" i="24"/>
  <c r="K21" i="24"/>
  <c r="K10" i="24"/>
  <c r="K8" i="24"/>
  <c r="F12" i="22"/>
  <c r="F11" i="22"/>
  <c r="F10" i="22"/>
  <c r="F8" i="22"/>
  <c r="K12" i="22"/>
  <c r="K11" i="22"/>
  <c r="K10" i="22"/>
  <c r="K8" i="22"/>
  <c r="D10" i="24"/>
  <c r="D8" i="24"/>
  <c r="H12" i="24"/>
  <c r="H11" i="24"/>
  <c r="H10" i="24"/>
  <c r="H8" i="24"/>
  <c r="G22" i="24"/>
  <c r="G21" i="24"/>
  <c r="G10" i="24"/>
  <c r="G8" i="24"/>
  <c r="G10" i="25"/>
  <c r="G8" i="25"/>
  <c r="D22" i="25"/>
  <c r="D21" i="25"/>
  <c r="D10" i="25"/>
  <c r="D8" i="25"/>
  <c r="F22" i="23"/>
  <c r="F21" i="23"/>
  <c r="K17" i="23"/>
  <c r="K16" i="23"/>
  <c r="K12" i="23"/>
  <c r="K11" i="23"/>
  <c r="K10" i="23"/>
  <c r="K8" i="23"/>
  <c r="I17" i="23"/>
  <c r="I16" i="23"/>
  <c r="I12" i="23"/>
  <c r="I11" i="23"/>
  <c r="I10" i="23"/>
  <c r="I8" i="23"/>
  <c r="G12" i="23"/>
  <c r="G11" i="23"/>
  <c r="G10" i="23"/>
  <c r="G8" i="23"/>
  <c r="F12" i="24"/>
  <c r="F11" i="24"/>
  <c r="F10" i="24"/>
  <c r="F8" i="24"/>
  <c r="K12" i="25"/>
  <c r="K11" i="25"/>
  <c r="K10" i="25"/>
  <c r="K8" i="25"/>
  <c r="I10" i="22"/>
  <c r="I8" i="22"/>
  <c r="J20" i="21"/>
  <c r="L20" i="21"/>
  <c r="N20" i="20"/>
  <c r="M20" i="20"/>
  <c r="L9" i="15"/>
  <c r="J8" i="15"/>
  <c r="J23" i="21"/>
  <c r="L24" i="21"/>
  <c r="N13" i="5"/>
  <c r="J10" i="15"/>
  <c r="M17" i="5"/>
  <c r="M16" i="5"/>
  <c r="N29" i="5"/>
  <c r="N20" i="15"/>
  <c r="J20" i="16"/>
  <c r="L17" i="15"/>
  <c r="M12" i="5"/>
  <c r="M11" i="5"/>
  <c r="M10" i="5"/>
  <c r="M8" i="5"/>
  <c r="N17" i="5"/>
  <c r="L16" i="5"/>
  <c r="N16" i="5"/>
  <c r="L24" i="15"/>
  <c r="M25" i="15"/>
  <c r="M24" i="15"/>
  <c r="M23" i="15"/>
  <c r="M22" i="15"/>
  <c r="J15" i="16"/>
  <c r="M15" i="15"/>
  <c r="M14" i="15"/>
  <c r="M13" i="15"/>
  <c r="N15" i="15"/>
  <c r="L14" i="15"/>
  <c r="N32" i="5"/>
  <c r="K8" i="20"/>
  <c r="J32" i="16"/>
  <c r="N32" i="15"/>
  <c r="L30" i="15"/>
  <c r="M32" i="15"/>
  <c r="M30" i="15"/>
  <c r="M29" i="15"/>
  <c r="I10" i="5"/>
  <c r="I8" i="5"/>
  <c r="L25" i="5"/>
  <c r="N25" i="5"/>
  <c r="N26" i="5"/>
  <c r="E10" i="15"/>
  <c r="E8" i="15"/>
  <c r="L28" i="16"/>
  <c r="J27" i="16"/>
  <c r="J26" i="16"/>
  <c r="J23" i="16"/>
  <c r="J22" i="16"/>
  <c r="N33" i="5"/>
  <c r="I10" i="21"/>
  <c r="I8" i="21"/>
  <c r="I10" i="20"/>
  <c r="I8" i="20"/>
  <c r="N14" i="5"/>
  <c r="I10" i="15"/>
  <c r="I8" i="15"/>
  <c r="M19" i="15"/>
  <c r="M17" i="15"/>
  <c r="M16" i="15"/>
  <c r="N19" i="15"/>
  <c r="L26" i="15"/>
  <c r="N26" i="15"/>
  <c r="N27" i="15"/>
  <c r="N30" i="5"/>
  <c r="M28" i="16"/>
  <c r="M27" i="16"/>
  <c r="M26" i="16"/>
  <c r="M23" i="16"/>
  <c r="M22" i="16"/>
  <c r="N28" i="16"/>
  <c r="L27" i="16"/>
  <c r="J30" i="16"/>
  <c r="J29" i="16"/>
  <c r="L32" i="16"/>
  <c r="J14" i="16"/>
  <c r="J13" i="16"/>
  <c r="J12" i="16"/>
  <c r="J11" i="16"/>
  <c r="J10" i="16"/>
  <c r="J8" i="16"/>
  <c r="L15" i="16"/>
  <c r="L20" i="16"/>
  <c r="J17" i="16"/>
  <c r="J16" i="16"/>
  <c r="J24" i="22"/>
  <c r="L23" i="21"/>
  <c r="M24" i="21"/>
  <c r="M23" i="21"/>
  <c r="L29" i="15"/>
  <c r="N29" i="15"/>
  <c r="N30" i="15"/>
  <c r="L13" i="15"/>
  <c r="N14" i="15"/>
  <c r="L23" i="15"/>
  <c r="N20" i="21"/>
  <c r="M20" i="21"/>
  <c r="J20" i="22"/>
  <c r="L20" i="22"/>
  <c r="M12" i="15"/>
  <c r="M11" i="15"/>
  <c r="M10" i="15"/>
  <c r="N17" i="15"/>
  <c r="L16" i="15"/>
  <c r="N16" i="15"/>
  <c r="L12" i="5"/>
  <c r="M9" i="15"/>
  <c r="N9" i="15"/>
  <c r="M8" i="15"/>
  <c r="J9" i="20"/>
  <c r="L24" i="22"/>
  <c r="J23" i="22"/>
  <c r="N12" i="5"/>
  <c r="L11" i="5"/>
  <c r="L22" i="15"/>
  <c r="N22" i="15"/>
  <c r="N23" i="15"/>
  <c r="L12" i="15"/>
  <c r="N13" i="15"/>
  <c r="L30" i="16"/>
  <c r="M32" i="16"/>
  <c r="M30" i="16"/>
  <c r="M29" i="16"/>
  <c r="N32" i="16"/>
  <c r="L26" i="16"/>
  <c r="N27" i="16"/>
  <c r="J20" i="23"/>
  <c r="L20" i="23"/>
  <c r="N20" i="22"/>
  <c r="M20" i="22"/>
  <c r="M20" i="16"/>
  <c r="M17" i="16"/>
  <c r="M16" i="16"/>
  <c r="N20" i="16"/>
  <c r="L17" i="16"/>
  <c r="M15" i="16"/>
  <c r="M14" i="16"/>
  <c r="M13" i="16"/>
  <c r="M12" i="16"/>
  <c r="M11" i="16"/>
  <c r="M10" i="16"/>
  <c r="N15" i="16"/>
  <c r="L14" i="16"/>
  <c r="M8" i="16"/>
  <c r="N26" i="16"/>
  <c r="L23" i="16"/>
  <c r="L29" i="16"/>
  <c r="N29" i="16"/>
  <c r="N30" i="16"/>
  <c r="J24" i="23"/>
  <c r="L23" i="22"/>
  <c r="M24" i="22"/>
  <c r="M23" i="22"/>
  <c r="L10" i="5"/>
  <c r="N11" i="5"/>
  <c r="L9" i="20"/>
  <c r="N14" i="16"/>
  <c r="L13" i="16"/>
  <c r="L16" i="16"/>
  <c r="N16" i="16"/>
  <c r="N17" i="16"/>
  <c r="J20" i="24"/>
  <c r="L20" i="24"/>
  <c r="N20" i="23"/>
  <c r="M20" i="23"/>
  <c r="L11" i="15"/>
  <c r="N12" i="15"/>
  <c r="L22" i="16"/>
  <c r="N22" i="16"/>
  <c r="N23" i="16"/>
  <c r="N11" i="15"/>
  <c r="N10" i="15"/>
  <c r="L10" i="15"/>
  <c r="L8" i="15"/>
  <c r="N8" i="15"/>
  <c r="L12" i="16"/>
  <c r="N13" i="16"/>
  <c r="J20" i="25"/>
  <c r="L20" i="25"/>
  <c r="N20" i="24"/>
  <c r="M20" i="24"/>
  <c r="J23" i="23"/>
  <c r="L24" i="23"/>
  <c r="N9" i="20"/>
  <c r="J9" i="21"/>
  <c r="M9" i="20"/>
  <c r="N10" i="5"/>
  <c r="L8" i="5"/>
  <c r="N8" i="5"/>
  <c r="L11" i="16"/>
  <c r="N12" i="16"/>
  <c r="J18" i="20"/>
  <c r="L9" i="21"/>
  <c r="L23" i="23"/>
  <c r="J24" i="24"/>
  <c r="M24" i="23"/>
  <c r="M23" i="23"/>
  <c r="M20" i="25"/>
  <c r="N20" i="25"/>
  <c r="J9" i="22"/>
  <c r="N9" i="21"/>
  <c r="M9" i="21"/>
  <c r="L18" i="20"/>
  <c r="L24" i="24"/>
  <c r="J23" i="24"/>
  <c r="L10" i="16"/>
  <c r="L8" i="16"/>
  <c r="N8" i="16"/>
  <c r="N11" i="16"/>
  <c r="N10" i="16"/>
  <c r="J27" i="20"/>
  <c r="J24" i="25"/>
  <c r="L23" i="24"/>
  <c r="M24" i="24"/>
  <c r="M23" i="24"/>
  <c r="J18" i="21"/>
  <c r="N18" i="20"/>
  <c r="M18" i="20"/>
  <c r="L9" i="22"/>
  <c r="J19" i="20"/>
  <c r="J30" i="20"/>
  <c r="N9" i="22"/>
  <c r="J9" i="23"/>
  <c r="M9" i="22"/>
  <c r="L18" i="21"/>
  <c r="J15" i="20"/>
  <c r="L24" i="25"/>
  <c r="J23" i="25"/>
  <c r="L27" i="20"/>
  <c r="J26" i="20"/>
  <c r="J25" i="20"/>
  <c r="J22" i="20"/>
  <c r="J21" i="20"/>
  <c r="L9" i="23"/>
  <c r="M24" i="25"/>
  <c r="M23" i="25"/>
  <c r="L23" i="25"/>
  <c r="J14" i="20"/>
  <c r="J13" i="20"/>
  <c r="L15" i="20"/>
  <c r="N18" i="21"/>
  <c r="J18" i="22"/>
  <c r="M18" i="21"/>
  <c r="L19" i="20"/>
  <c r="J17" i="20"/>
  <c r="J16" i="20"/>
  <c r="J27" i="21"/>
  <c r="L26" i="20"/>
  <c r="N27" i="20"/>
  <c r="M27" i="20"/>
  <c r="M26" i="20"/>
  <c r="M25" i="20"/>
  <c r="M22" i="20"/>
  <c r="M21" i="20"/>
  <c r="J29" i="20"/>
  <c r="J28" i="20"/>
  <c r="L30" i="20"/>
  <c r="L27" i="21"/>
  <c r="J26" i="21"/>
  <c r="J25" i="21"/>
  <c r="J22" i="21"/>
  <c r="J21" i="21"/>
  <c r="J15" i="21"/>
  <c r="L14" i="20"/>
  <c r="N15" i="20"/>
  <c r="M15" i="20"/>
  <c r="M14" i="20"/>
  <c r="M13" i="20"/>
  <c r="M9" i="23"/>
  <c r="N9" i="23"/>
  <c r="J9" i="24"/>
  <c r="J19" i="21"/>
  <c r="N19" i="20"/>
  <c r="M19" i="20"/>
  <c r="M17" i="20"/>
  <c r="M16" i="20"/>
  <c r="L17" i="20"/>
  <c r="J12" i="20"/>
  <c r="J11" i="20"/>
  <c r="J10" i="20"/>
  <c r="J8" i="20"/>
  <c r="J30" i="21"/>
  <c r="M30" i="20"/>
  <c r="M29" i="20"/>
  <c r="M28" i="20"/>
  <c r="L29" i="20"/>
  <c r="N30" i="20"/>
  <c r="L25" i="20"/>
  <c r="N26" i="20"/>
  <c r="L18" i="22"/>
  <c r="L28" i="20"/>
  <c r="N28" i="20"/>
  <c r="N29" i="20"/>
  <c r="M12" i="20"/>
  <c r="M11" i="20"/>
  <c r="M10" i="20"/>
  <c r="M8" i="20"/>
  <c r="L19" i="21"/>
  <c r="J17" i="21"/>
  <c r="J16" i="21"/>
  <c r="L9" i="24"/>
  <c r="J29" i="21"/>
  <c r="J28" i="21"/>
  <c r="L30" i="21"/>
  <c r="L16" i="20"/>
  <c r="N16" i="20"/>
  <c r="N17" i="20"/>
  <c r="N14" i="20"/>
  <c r="L13" i="20"/>
  <c r="N25" i="20"/>
  <c r="L22" i="20"/>
  <c r="J18" i="23"/>
  <c r="N18" i="22"/>
  <c r="M18" i="22"/>
  <c r="L15" i="21"/>
  <c r="J14" i="21"/>
  <c r="J13" i="21"/>
  <c r="L26" i="21"/>
  <c r="J27" i="22"/>
  <c r="M27" i="21"/>
  <c r="M26" i="21"/>
  <c r="M25" i="21"/>
  <c r="M22" i="21"/>
  <c r="M21" i="21"/>
  <c r="N27" i="21"/>
  <c r="J12" i="21"/>
  <c r="J11" i="21"/>
  <c r="J10" i="21"/>
  <c r="J8" i="21"/>
  <c r="J15" i="22"/>
  <c r="N15" i="21"/>
  <c r="L14" i="21"/>
  <c r="M15" i="21"/>
  <c r="M14" i="21"/>
  <c r="M13" i="21"/>
  <c r="N30" i="21"/>
  <c r="L29" i="21"/>
  <c r="J30" i="22"/>
  <c r="M30" i="21"/>
  <c r="M29" i="21"/>
  <c r="M28" i="21"/>
  <c r="L18" i="23"/>
  <c r="J19" i="22"/>
  <c r="N19" i="21"/>
  <c r="M19" i="21"/>
  <c r="M17" i="21"/>
  <c r="M16" i="21"/>
  <c r="L17" i="21"/>
  <c r="L12" i="20"/>
  <c r="N13" i="20"/>
  <c r="J26" i="22"/>
  <c r="J25" i="22"/>
  <c r="J22" i="22"/>
  <c r="J21" i="22"/>
  <c r="L27" i="22"/>
  <c r="L25" i="21"/>
  <c r="N26" i="21"/>
  <c r="L21" i="20"/>
  <c r="N21" i="20"/>
  <c r="N22" i="20"/>
  <c r="J9" i="25"/>
  <c r="M9" i="24"/>
  <c r="N9" i="24"/>
  <c r="N27" i="22"/>
  <c r="J27" i="23"/>
  <c r="L26" i="22"/>
  <c r="M27" i="22"/>
  <c r="M26" i="22"/>
  <c r="M25" i="22"/>
  <c r="M22" i="22"/>
  <c r="M21" i="22"/>
  <c r="N17" i="21"/>
  <c r="L16" i="21"/>
  <c r="N16" i="21"/>
  <c r="L28" i="21"/>
  <c r="N28" i="21"/>
  <c r="N29" i="21"/>
  <c r="M18" i="23"/>
  <c r="J18" i="24"/>
  <c r="N18" i="23"/>
  <c r="L15" i="22"/>
  <c r="J14" i="22"/>
  <c r="J13" i="22"/>
  <c r="M12" i="21"/>
  <c r="M11" i="21"/>
  <c r="M10" i="21"/>
  <c r="M8" i="21"/>
  <c r="L9" i="25"/>
  <c r="N25" i="21"/>
  <c r="L22" i="21"/>
  <c r="N12" i="20"/>
  <c r="L11" i="20"/>
  <c r="L19" i="22"/>
  <c r="J17" i="22"/>
  <c r="J16" i="22"/>
  <c r="L30" i="22"/>
  <c r="J29" i="22"/>
  <c r="J28" i="22"/>
  <c r="L13" i="21"/>
  <c r="N14" i="21"/>
  <c r="M9" i="25"/>
  <c r="N9" i="25"/>
  <c r="L25" i="22"/>
  <c r="N26" i="22"/>
  <c r="N11" i="20"/>
  <c r="N10" i="20"/>
  <c r="L10" i="20"/>
  <c r="L8" i="20"/>
  <c r="N8" i="20"/>
  <c r="L21" i="21"/>
  <c r="N21" i="21"/>
  <c r="N22" i="21"/>
  <c r="J12" i="22"/>
  <c r="J11" i="22"/>
  <c r="J10" i="22"/>
  <c r="J8" i="22"/>
  <c r="L18" i="24"/>
  <c r="L27" i="23"/>
  <c r="J26" i="23"/>
  <c r="J25" i="23"/>
  <c r="J22" i="23"/>
  <c r="J21" i="23"/>
  <c r="J30" i="23"/>
  <c r="N30" i="22"/>
  <c r="L29" i="22"/>
  <c r="M30" i="22"/>
  <c r="M29" i="22"/>
  <c r="M28" i="22"/>
  <c r="L12" i="21"/>
  <c r="N13" i="21"/>
  <c r="J19" i="23"/>
  <c r="N19" i="22"/>
  <c r="M19" i="22"/>
  <c r="M17" i="22"/>
  <c r="M16" i="22"/>
  <c r="L17" i="22"/>
  <c r="N15" i="22"/>
  <c r="L14" i="22"/>
  <c r="M15" i="22"/>
  <c r="M14" i="22"/>
  <c r="M13" i="22"/>
  <c r="M12" i="22"/>
  <c r="M11" i="22"/>
  <c r="M10" i="22"/>
  <c r="J15" i="23"/>
  <c r="M8" i="22"/>
  <c r="N17" i="22"/>
  <c r="L16" i="22"/>
  <c r="N16" i="22"/>
  <c r="N25" i="22"/>
  <c r="L22" i="22"/>
  <c r="N12" i="21"/>
  <c r="L11" i="21"/>
  <c r="J29" i="23"/>
  <c r="J28" i="23"/>
  <c r="L30" i="23"/>
  <c r="J18" i="25"/>
  <c r="M18" i="24"/>
  <c r="N18" i="24"/>
  <c r="L15" i="23"/>
  <c r="J14" i="23"/>
  <c r="J13" i="23"/>
  <c r="L13" i="22"/>
  <c r="N14" i="22"/>
  <c r="L19" i="23"/>
  <c r="J17" i="23"/>
  <c r="J16" i="23"/>
  <c r="L28" i="22"/>
  <c r="N28" i="22"/>
  <c r="N29" i="22"/>
  <c r="J27" i="24"/>
  <c r="L26" i="23"/>
  <c r="M27" i="23"/>
  <c r="M26" i="23"/>
  <c r="M25" i="23"/>
  <c r="M22" i="23"/>
  <c r="M21" i="23"/>
  <c r="N27" i="23"/>
  <c r="L29" i="23"/>
  <c r="N30" i="23"/>
  <c r="J30" i="24"/>
  <c r="M30" i="23"/>
  <c r="M29" i="23"/>
  <c r="M28" i="23"/>
  <c r="N22" i="22"/>
  <c r="L21" i="22"/>
  <c r="N21" i="22"/>
  <c r="N13" i="22"/>
  <c r="L12" i="22"/>
  <c r="L25" i="23"/>
  <c r="N26" i="23"/>
  <c r="J12" i="23"/>
  <c r="J11" i="23"/>
  <c r="J10" i="23"/>
  <c r="J8" i="23"/>
  <c r="N11" i="21"/>
  <c r="N10" i="21"/>
  <c r="L10" i="21"/>
  <c r="L8" i="21"/>
  <c r="N8" i="21"/>
  <c r="J26" i="24"/>
  <c r="J25" i="24"/>
  <c r="J22" i="24"/>
  <c r="J21" i="24"/>
  <c r="L27" i="24"/>
  <c r="M19" i="23"/>
  <c r="M17" i="23"/>
  <c r="M16" i="23"/>
  <c r="J19" i="24"/>
  <c r="N19" i="23"/>
  <c r="L17" i="23"/>
  <c r="J15" i="24"/>
  <c r="M15" i="23"/>
  <c r="M14" i="23"/>
  <c r="M13" i="23"/>
  <c r="N15" i="23"/>
  <c r="L14" i="23"/>
  <c r="L18" i="25"/>
  <c r="M12" i="23"/>
  <c r="M11" i="23"/>
  <c r="M10" i="23"/>
  <c r="M8" i="23"/>
  <c r="L13" i="23"/>
  <c r="N14" i="23"/>
  <c r="N17" i="23"/>
  <c r="L16" i="23"/>
  <c r="N16" i="23"/>
  <c r="J27" i="25"/>
  <c r="M27" i="24"/>
  <c r="M26" i="24"/>
  <c r="M25" i="24"/>
  <c r="M22" i="24"/>
  <c r="M21" i="24"/>
  <c r="L26" i="24"/>
  <c r="N27" i="24"/>
  <c r="L11" i="22"/>
  <c r="N12" i="22"/>
  <c r="J29" i="24"/>
  <c r="J28" i="24"/>
  <c r="L30" i="24"/>
  <c r="N18" i="25"/>
  <c r="M18" i="25"/>
  <c r="L19" i="24"/>
  <c r="J17" i="24"/>
  <c r="J16" i="24"/>
  <c r="J14" i="24"/>
  <c r="J13" i="24"/>
  <c r="J12" i="24"/>
  <c r="J11" i="24"/>
  <c r="J10" i="24"/>
  <c r="L15" i="24"/>
  <c r="N25" i="23"/>
  <c r="L22" i="23"/>
  <c r="L28" i="23"/>
  <c r="N28" i="23"/>
  <c r="N29" i="23"/>
  <c r="J8" i="24"/>
  <c r="N19" i="24"/>
  <c r="J19" i="25"/>
  <c r="M19" i="24"/>
  <c r="M17" i="24"/>
  <c r="M16" i="24"/>
  <c r="L17" i="24"/>
  <c r="J30" i="25"/>
  <c r="L29" i="24"/>
  <c r="M30" i="24"/>
  <c r="M29" i="24"/>
  <c r="M28" i="24"/>
  <c r="N30" i="24"/>
  <c r="J15" i="25"/>
  <c r="L14" i="24"/>
  <c r="M15" i="24"/>
  <c r="M14" i="24"/>
  <c r="M13" i="24"/>
  <c r="M12" i="24"/>
  <c r="M11" i="24"/>
  <c r="M10" i="24"/>
  <c r="M8" i="24"/>
  <c r="N15" i="24"/>
  <c r="L25" i="24"/>
  <c r="N26" i="24"/>
  <c r="N22" i="23"/>
  <c r="L21" i="23"/>
  <c r="N21" i="23"/>
  <c r="L10" i="22"/>
  <c r="L8" i="22"/>
  <c r="N8" i="22"/>
  <c r="N11" i="22"/>
  <c r="N10" i="22"/>
  <c r="J26" i="25"/>
  <c r="J25" i="25"/>
  <c r="J22" i="25"/>
  <c r="J21" i="25"/>
  <c r="L27" i="25"/>
  <c r="N13" i="23"/>
  <c r="L12" i="23"/>
  <c r="N17" i="24"/>
  <c r="L16" i="24"/>
  <c r="N16" i="24"/>
  <c r="L11" i="23"/>
  <c r="N12" i="23"/>
  <c r="N25" i="24"/>
  <c r="L22" i="24"/>
  <c r="N14" i="24"/>
  <c r="L13" i="24"/>
  <c r="L28" i="24"/>
  <c r="N28" i="24"/>
  <c r="N29" i="24"/>
  <c r="L19" i="25"/>
  <c r="J17" i="25"/>
  <c r="J16" i="25"/>
  <c r="N27" i="25"/>
  <c r="M27" i="25"/>
  <c r="M26" i="25"/>
  <c r="M25" i="25"/>
  <c r="M22" i="25"/>
  <c r="M21" i="25"/>
  <c r="L26" i="25"/>
  <c r="J14" i="25"/>
  <c r="J13" i="25"/>
  <c r="L15" i="25"/>
  <c r="J29" i="25"/>
  <c r="J28" i="25"/>
  <c r="L30" i="25"/>
  <c r="J12" i="25"/>
  <c r="J11" i="25"/>
  <c r="J10" i="25"/>
  <c r="J8" i="25"/>
  <c r="L12" i="24"/>
  <c r="N13" i="24"/>
  <c r="M19" i="25"/>
  <c r="M17" i="25"/>
  <c r="M16" i="25"/>
  <c r="N19" i="25"/>
  <c r="L17" i="25"/>
  <c r="N11" i="23"/>
  <c r="N10" i="23"/>
  <c r="L10" i="23"/>
  <c r="L8" i="23"/>
  <c r="N8" i="23"/>
  <c r="L29" i="25"/>
  <c r="N30" i="25"/>
  <c r="M30" i="25"/>
  <c r="M29" i="25"/>
  <c r="M28" i="25"/>
  <c r="N26" i="25"/>
  <c r="L25" i="25"/>
  <c r="N22" i="24"/>
  <c r="L21" i="24"/>
  <c r="N21" i="24"/>
  <c r="L14" i="25"/>
  <c r="N15" i="25"/>
  <c r="M15" i="25"/>
  <c r="M14" i="25"/>
  <c r="M13" i="25"/>
  <c r="M12" i="25"/>
  <c r="M11" i="25"/>
  <c r="M10" i="25"/>
  <c r="M8" i="25"/>
  <c r="N25" i="25"/>
  <c r="L22" i="25"/>
  <c r="N29" i="25"/>
  <c r="L28" i="25"/>
  <c r="N28" i="25"/>
  <c r="N14" i="25"/>
  <c r="L13" i="25"/>
  <c r="N17" i="25"/>
  <c r="L16" i="25"/>
  <c r="N16" i="25"/>
  <c r="N12" i="24"/>
  <c r="L11" i="24"/>
  <c r="N11" i="24"/>
  <c r="N10" i="24"/>
  <c r="L10" i="24"/>
  <c r="L8" i="24"/>
  <c r="N8" i="24"/>
  <c r="L21" i="25"/>
  <c r="N21" i="25"/>
  <c r="N22" i="25"/>
  <c r="L12" i="25"/>
  <c r="N13" i="25"/>
  <c r="L11" i="25"/>
  <c r="N12" i="25"/>
  <c r="L10" i="25"/>
  <c r="L8" i="25"/>
  <c r="N8" i="25"/>
  <c r="N11" i="25"/>
  <c r="N10" i="25"/>
</calcChain>
</file>

<file path=xl/sharedStrings.xml><?xml version="1.0" encoding="utf-8"?>
<sst xmlns="http://schemas.openxmlformats.org/spreadsheetml/2006/main" count="5177" uniqueCount="2645">
  <si>
    <t>Tabla de Homologación de Identificación Presupuestal SIDEF a Clasificador de Conceptos CHIP</t>
  </si>
  <si>
    <t>SIDEF</t>
  </si>
  <si>
    <t>CHIP</t>
  </si>
  <si>
    <t>ID_PRE</t>
  </si>
  <si>
    <t>DESCRIP</t>
  </si>
  <si>
    <t>Código</t>
  </si>
  <si>
    <t>Nombre</t>
  </si>
  <si>
    <t>1</t>
  </si>
  <si>
    <t>INGRESOS</t>
  </si>
  <si>
    <t>11</t>
  </si>
  <si>
    <t>INGRESOS CORRIENTES</t>
  </si>
  <si>
    <t>1.1</t>
  </si>
  <si>
    <t>1101</t>
  </si>
  <si>
    <t>TRIBUTARIOS</t>
  </si>
  <si>
    <t>1.1.01</t>
  </si>
  <si>
    <t>110101</t>
  </si>
  <si>
    <t>Impuestos Directos</t>
  </si>
  <si>
    <t>1.1.01.01</t>
  </si>
  <si>
    <t>11010134</t>
  </si>
  <si>
    <t>Circulación y Tránsito por Transporte Público</t>
  </si>
  <si>
    <t>1.1.01.01.34</t>
  </si>
  <si>
    <t>11010140</t>
  </si>
  <si>
    <t>Predial Unificado</t>
  </si>
  <si>
    <t>1.1.01.01.40</t>
  </si>
  <si>
    <t>11010141</t>
  </si>
  <si>
    <t>Porcentaje del Impuesto Predial para Corporaciones Autónomas Regionales</t>
  </si>
  <si>
    <t>1.1.01.01.41</t>
  </si>
  <si>
    <t>11010143</t>
  </si>
  <si>
    <t>Teléfonos</t>
  </si>
  <si>
    <t>1.1.01.01.43</t>
  </si>
  <si>
    <t>110102</t>
  </si>
  <si>
    <t>Impuestos Indirectos</t>
  </si>
  <si>
    <t>1.1.01.02</t>
  </si>
  <si>
    <t>11010217</t>
  </si>
  <si>
    <t>Impuesto al Transporte de Hidrocarburos</t>
  </si>
  <si>
    <t>1.1.01.02.17</t>
  </si>
  <si>
    <t>11010237</t>
  </si>
  <si>
    <t>Degüello de Ganado Mayor</t>
  </si>
  <si>
    <t>1.1.01.02.37</t>
  </si>
  <si>
    <t>11010239</t>
  </si>
  <si>
    <t>Industria y Comercio</t>
  </si>
  <si>
    <t>1.1.01.02.39</t>
  </si>
  <si>
    <t>11010245</t>
  </si>
  <si>
    <t>Avisos y Tableros</t>
  </si>
  <si>
    <t>1.1.01.02.45</t>
  </si>
  <si>
    <t>11010247</t>
  </si>
  <si>
    <t>Publicidad Exterior Visual</t>
  </si>
  <si>
    <t>1.1.01.02.47</t>
  </si>
  <si>
    <t>11010249</t>
  </si>
  <si>
    <t>Delineación y Urbanismo</t>
  </si>
  <si>
    <t>1.1.01.02.49</t>
  </si>
  <si>
    <t>11010251</t>
  </si>
  <si>
    <t>Espectaculos Públicos</t>
  </si>
  <si>
    <t>1.1.01.02.51</t>
  </si>
  <si>
    <t>1101025101</t>
  </si>
  <si>
    <t>Espectaculos Públicos Libre Destinación</t>
  </si>
  <si>
    <t>1.1.01.02.51.01</t>
  </si>
  <si>
    <t>1101025103</t>
  </si>
  <si>
    <t>Espectaculos Públicos -Deporte-</t>
  </si>
  <si>
    <t>1.1.01.02.51.03</t>
  </si>
  <si>
    <t>1101025105</t>
  </si>
  <si>
    <t>Espectaculos Públicos -Cultura-</t>
  </si>
  <si>
    <t>1.1.01.02.51.05</t>
  </si>
  <si>
    <t>11010253</t>
  </si>
  <si>
    <t>Impuesto de Ocupación de Vías</t>
  </si>
  <si>
    <t>1.1.01.02.53</t>
  </si>
  <si>
    <t>11010255</t>
  </si>
  <si>
    <t>Juegos de suerte y azar</t>
  </si>
  <si>
    <t>1.1.01.02.55</t>
  </si>
  <si>
    <t>1101025509</t>
  </si>
  <si>
    <t>Juegos promocionales municipales</t>
  </si>
  <si>
    <t>1.1.01.02.55.09</t>
  </si>
  <si>
    <t>1101025511</t>
  </si>
  <si>
    <t>A las ventas por sistema de Clubes</t>
  </si>
  <si>
    <t>1.1.01.02.55.11</t>
  </si>
  <si>
    <t>1101025513</t>
  </si>
  <si>
    <t>Rifas</t>
  </si>
  <si>
    <t>1.1.01.02.55.13</t>
  </si>
  <si>
    <t>1101025515</t>
  </si>
  <si>
    <t>Billetes, tiquetes, boletas de rifas y premios de las mismas</t>
  </si>
  <si>
    <t>1.1.01.02.55.15</t>
  </si>
  <si>
    <t>1101025517</t>
  </si>
  <si>
    <t>A las apuestas en toda clase de juegos permitidos</t>
  </si>
  <si>
    <t>1.1.01.02.55.17</t>
  </si>
  <si>
    <t>1101025519</t>
  </si>
  <si>
    <t>De Casinos</t>
  </si>
  <si>
    <t>1.1.01.02.55.19</t>
  </si>
  <si>
    <t>1101025521</t>
  </si>
  <si>
    <t>Sobre Apuestas Mutuas</t>
  </si>
  <si>
    <t>1.1.01.02.55.21</t>
  </si>
  <si>
    <t>1101025523</t>
  </si>
  <si>
    <t>Gravamenes a concursos Hípicos y Caninos</t>
  </si>
  <si>
    <t>1.1.01.02.55.23</t>
  </si>
  <si>
    <t>1101025591</t>
  </si>
  <si>
    <t>Porcentaje de juegos de suerte y azar para Colciencias</t>
  </si>
  <si>
    <t>1.1.01.02.55.91</t>
  </si>
  <si>
    <t>11010257</t>
  </si>
  <si>
    <t>Degüello de Ganado Menor</t>
  </si>
  <si>
    <t>1.1.01.02.57</t>
  </si>
  <si>
    <t>11010259</t>
  </si>
  <si>
    <t>Sobretasa Bomberil</t>
  </si>
  <si>
    <t>1.1.01.02.59</t>
  </si>
  <si>
    <t>11010261</t>
  </si>
  <si>
    <t>Sobretasa Consumo Gasolina Motor</t>
  </si>
  <si>
    <t>1.1.01.02.61</t>
  </si>
  <si>
    <t>1101026101</t>
  </si>
  <si>
    <t>Sobretasa Consumo Gasolina Motor Libre Destinación</t>
  </si>
  <si>
    <t>1.1.01.02.61.01</t>
  </si>
  <si>
    <t>1101026103</t>
  </si>
  <si>
    <t>Sobretasa Consumo Gasolina Motor Destinación Específica</t>
  </si>
  <si>
    <t>1.1.01.02.61.03</t>
  </si>
  <si>
    <t>11010263</t>
  </si>
  <si>
    <t>Estampillas</t>
  </si>
  <si>
    <t>1.1.01.02.63</t>
  </si>
  <si>
    <t>1101026301</t>
  </si>
  <si>
    <t>Estampilla Pro-Palacio</t>
  </si>
  <si>
    <t>1.1.01.02.63.01</t>
  </si>
  <si>
    <t>1101026303</t>
  </si>
  <si>
    <t>Estampilla Pro-Desarrollo</t>
  </si>
  <si>
    <t>1.1.01.02.63.03</t>
  </si>
  <si>
    <t>1101026305</t>
  </si>
  <si>
    <t>Estampilla Pro-Electrificación Rural</t>
  </si>
  <si>
    <t>1.1.01.02.63.05</t>
  </si>
  <si>
    <t>1101026307</t>
  </si>
  <si>
    <t>Estampillas Pro-Turismo</t>
  </si>
  <si>
    <t>1.1.01.02.63.07</t>
  </si>
  <si>
    <t>1101026309</t>
  </si>
  <si>
    <t>Estampilla Desarrollo Fronterizo</t>
  </si>
  <si>
    <t>1.1.01.02.63.09</t>
  </si>
  <si>
    <t>1101026311</t>
  </si>
  <si>
    <t>Estampilla Pro-Ancianos</t>
  </si>
  <si>
    <t>1.1.01.02.63.11</t>
  </si>
  <si>
    <t>1101026313</t>
  </si>
  <si>
    <t>Estampilla Pro-Universidad</t>
  </si>
  <si>
    <t>1.1.01.02.63.13</t>
  </si>
  <si>
    <t>1101026315</t>
  </si>
  <si>
    <t>Estampilla Pro-Asistencia Social</t>
  </si>
  <si>
    <t>1.1.01.02.63.15</t>
  </si>
  <si>
    <t>1101026317</t>
  </si>
  <si>
    <t>Estampilla Pro-Hospital</t>
  </si>
  <si>
    <t>1.1.01.02.63.17</t>
  </si>
  <si>
    <t>1101026319</t>
  </si>
  <si>
    <t>Estampilla Pro-Cultura</t>
  </si>
  <si>
    <t>1.1.01.02.63.19</t>
  </si>
  <si>
    <t>1101026393</t>
  </si>
  <si>
    <t>Estampillas -FONPET-</t>
  </si>
  <si>
    <t>1.1.01.02.63.93</t>
  </si>
  <si>
    <t>Estampillas Fondos de Pensiones</t>
  </si>
  <si>
    <t>1101026398</t>
  </si>
  <si>
    <t>Otras Estampillas</t>
  </si>
  <si>
    <t>1.1.01.02.63.98</t>
  </si>
  <si>
    <t>11010265</t>
  </si>
  <si>
    <t>Alumbrado Público</t>
  </si>
  <si>
    <t>1.1.01.02.65</t>
  </si>
  <si>
    <t>11010267</t>
  </si>
  <si>
    <t>Plusvalía</t>
  </si>
  <si>
    <t>1.1.01.02.67</t>
  </si>
  <si>
    <t>11010269</t>
  </si>
  <si>
    <t>Registro de Marcas y Herretes</t>
  </si>
  <si>
    <t>1.1.01.02.69</t>
  </si>
  <si>
    <t>11010271</t>
  </si>
  <si>
    <t>Pesas y Medidas</t>
  </si>
  <si>
    <t>1.1.01.02.71</t>
  </si>
  <si>
    <t>11010273</t>
  </si>
  <si>
    <t>Contribución del 5% sobre contratos</t>
  </si>
  <si>
    <t>1.1.01.02.73</t>
  </si>
  <si>
    <t>11010275</t>
  </si>
  <si>
    <t>11010298</t>
  </si>
  <si>
    <t>Otros Impuestos Indirectos</t>
  </si>
  <si>
    <t>1.1.01.02.98</t>
  </si>
  <si>
    <t>1102</t>
  </si>
  <si>
    <t>NO TRIBUTARIOS</t>
  </si>
  <si>
    <t>1.1.02</t>
  </si>
  <si>
    <t>110201</t>
  </si>
  <si>
    <t>Tasas, Multas y Contribuciones</t>
  </si>
  <si>
    <t>1.1.02.01</t>
  </si>
  <si>
    <t>11020101</t>
  </si>
  <si>
    <t>Tasas</t>
  </si>
  <si>
    <t>1.1.02.01.01</t>
  </si>
  <si>
    <t>1102010101</t>
  </si>
  <si>
    <t>Tránsito y Transporte</t>
  </si>
  <si>
    <t>1.1.02.01.01.01</t>
  </si>
  <si>
    <t>1102010103</t>
  </si>
  <si>
    <t>Sistematización</t>
  </si>
  <si>
    <t>1.1.02.01.01.03</t>
  </si>
  <si>
    <t>1102010105</t>
  </si>
  <si>
    <t>Acueducto y Alcantarillado</t>
  </si>
  <si>
    <t>1.1.02.01.01.05</t>
  </si>
  <si>
    <t>1102010107</t>
  </si>
  <si>
    <t>Aseo</t>
  </si>
  <si>
    <t>1.1.02.01.01.07</t>
  </si>
  <si>
    <t>1102010109</t>
  </si>
  <si>
    <t>Plaza de Mercado</t>
  </si>
  <si>
    <t>1.1.02.01.01.09</t>
  </si>
  <si>
    <t>1102010111</t>
  </si>
  <si>
    <t>Plaza de Ferias</t>
  </si>
  <si>
    <t>1.1.02.01.01.11</t>
  </si>
  <si>
    <t>1102010113</t>
  </si>
  <si>
    <t>Matadero Público</t>
  </si>
  <si>
    <t>1.1.02.01.01.13</t>
  </si>
  <si>
    <t>1102010115</t>
  </si>
  <si>
    <t>Licencias para Transporte de Ganado</t>
  </si>
  <si>
    <t>1.1.02.01.01.15</t>
  </si>
  <si>
    <t>1102010117</t>
  </si>
  <si>
    <t>Licencias y Patentes de Funcionamiento</t>
  </si>
  <si>
    <t>1.1.02.01.01.17</t>
  </si>
  <si>
    <t>1102010119</t>
  </si>
  <si>
    <t>Expedición de Certificados y Paz y Salvos</t>
  </si>
  <si>
    <t>1.1.02.01.01.19</t>
  </si>
  <si>
    <t>1102010125</t>
  </si>
  <si>
    <t>Peaje Turístico</t>
  </si>
  <si>
    <t>1.1.02.01.01.25</t>
  </si>
  <si>
    <t>1102010131</t>
  </si>
  <si>
    <t>Publicaciones</t>
  </si>
  <si>
    <t>1.1.02.01.01.31</t>
  </si>
  <si>
    <t>1102010133</t>
  </si>
  <si>
    <t>Almotacen</t>
  </si>
  <si>
    <t>1.1.02.01.01.33</t>
  </si>
  <si>
    <t>1102010135</t>
  </si>
  <si>
    <t>Tasa por Ocupación de Vías</t>
  </si>
  <si>
    <t>1.1.02.01.01.35</t>
  </si>
  <si>
    <t>1102010137</t>
  </si>
  <si>
    <t>Venta de Bienes y Servicios</t>
  </si>
  <si>
    <t>1.1.02.01.01.37</t>
  </si>
  <si>
    <t>110201013701</t>
  </si>
  <si>
    <t>Venta de Bienes y Servicios Agropecuarios</t>
  </si>
  <si>
    <t>1.1.02.01.01.37.01</t>
  </si>
  <si>
    <t>110201013703</t>
  </si>
  <si>
    <t>Venta de Bienes y Servicios Instituciones Educativas</t>
  </si>
  <si>
    <t>1.1.02.01.01.37.03</t>
  </si>
  <si>
    <t>110201013705</t>
  </si>
  <si>
    <t>Venta de Bienes y Servicios Previsión Social</t>
  </si>
  <si>
    <t>1.1.02.01.01.37.05</t>
  </si>
  <si>
    <t>110201013798</t>
  </si>
  <si>
    <t>Otras ventas de Bienes y Servicios</t>
  </si>
  <si>
    <t>1.1.02.01.01.37.98</t>
  </si>
  <si>
    <t>1102010139</t>
  </si>
  <si>
    <t>Arrendamientos</t>
  </si>
  <si>
    <t>1.1.02.01.01.39</t>
  </si>
  <si>
    <t>1102010141</t>
  </si>
  <si>
    <t>Alquiler de Maquinaria y Equipo</t>
  </si>
  <si>
    <t>1.1.02.01.01.41</t>
  </si>
  <si>
    <t>1102010198</t>
  </si>
  <si>
    <t>Otras Tasas</t>
  </si>
  <si>
    <t>1.1.02.01.01.98</t>
  </si>
  <si>
    <t>11020103</t>
  </si>
  <si>
    <t>Multas y Sanciones</t>
  </si>
  <si>
    <t>1.1.02.01.03</t>
  </si>
  <si>
    <t>1102010301</t>
  </si>
  <si>
    <t>1.1.02.01.03.01</t>
  </si>
  <si>
    <t>1102010303</t>
  </si>
  <si>
    <t>Recargos</t>
  </si>
  <si>
    <t>1.1.02.01.03.03</t>
  </si>
  <si>
    <t>1102010305</t>
  </si>
  <si>
    <t>Multas de Control Fiscal</t>
  </si>
  <si>
    <t>1.1.02.01.03.05</t>
  </si>
  <si>
    <t>1102010307</t>
  </si>
  <si>
    <t>Multas de control Disciplinario</t>
  </si>
  <si>
    <t>1.1.02.01.03.07</t>
  </si>
  <si>
    <t>Multas de Control Disciplinario</t>
  </si>
  <si>
    <t>1102010309</t>
  </si>
  <si>
    <t>Multas de Gobierno</t>
  </si>
  <si>
    <t>1.1.02.01.03.09</t>
  </si>
  <si>
    <t>1102010311</t>
  </si>
  <si>
    <t>Multas por Ocupación de Vías</t>
  </si>
  <si>
    <t>1.1.02.01.03.11</t>
  </si>
  <si>
    <t>1102010315</t>
  </si>
  <si>
    <t>Intereses moratorios</t>
  </si>
  <si>
    <t>1.1.02.01.03.15</t>
  </si>
  <si>
    <t>1102010398</t>
  </si>
  <si>
    <t>Otras Multas y Sanciones</t>
  </si>
  <si>
    <t>1.1.02.01.03.98</t>
  </si>
  <si>
    <t>11020105</t>
  </si>
  <si>
    <t>Contribuciones</t>
  </si>
  <si>
    <t>1.1.02.01.05</t>
  </si>
  <si>
    <t>1102010501</t>
  </si>
  <si>
    <t>Contribución Especial por Valorización</t>
  </si>
  <si>
    <t>1.1.02.01.05.01</t>
  </si>
  <si>
    <t>1102010598</t>
  </si>
  <si>
    <t>Otras Contribuciones</t>
  </si>
  <si>
    <t>1.1.02.01.05.98</t>
  </si>
  <si>
    <t>110202</t>
  </si>
  <si>
    <t>Transferencias</t>
  </si>
  <si>
    <t>1.1.02.02</t>
  </si>
  <si>
    <t>11020201</t>
  </si>
  <si>
    <t>Transferencias para Funcionamiento</t>
  </si>
  <si>
    <t>1.1.02.02.01</t>
  </si>
  <si>
    <t>1102020101</t>
  </si>
  <si>
    <t>Del Nivel Nacional</t>
  </si>
  <si>
    <t>1.1.02.02.01.01</t>
  </si>
  <si>
    <t>110202010101</t>
  </si>
  <si>
    <t>Del Nivel Central Nacional</t>
  </si>
  <si>
    <t>1.1.02.02.01.01.01</t>
  </si>
  <si>
    <t>11020201010101</t>
  </si>
  <si>
    <t>Sistema General de Participaciones Propósito General Libre Destinación</t>
  </si>
  <si>
    <t>1.1.02.02.01.01.01.01</t>
  </si>
  <si>
    <t>11020201010198</t>
  </si>
  <si>
    <t>Otras Transferencias del Nivel Central Nacional</t>
  </si>
  <si>
    <t>1.1.02.02.01.01.01.98</t>
  </si>
  <si>
    <t>110202010103</t>
  </si>
  <si>
    <t>De Entidades Descentralizadas Nacionales</t>
  </si>
  <si>
    <t>1.1.02.02.01.01.03</t>
  </si>
  <si>
    <t>11020201010301</t>
  </si>
  <si>
    <t>De Entidades No Financieras Nacionales</t>
  </si>
  <si>
    <t>1.1.02.02.01.01.03.01</t>
  </si>
  <si>
    <t>1102020101030103</t>
  </si>
  <si>
    <t>De Empresas No Financieras Nacionales</t>
  </si>
  <si>
    <t>1.1.02.02.01.01.03.01.03</t>
  </si>
  <si>
    <t>110202010103010301</t>
  </si>
  <si>
    <t>Empresas del Sector Eléctrico -de Ley-</t>
  </si>
  <si>
    <t>1.1.02.02.01.01.03.01.03.01</t>
  </si>
  <si>
    <t>110202010103010398</t>
  </si>
  <si>
    <t>Otras Transferencias de Empresas No Financieras Nacionales</t>
  </si>
  <si>
    <t>1.1.02.02.01.01.03.01.03.98</t>
  </si>
  <si>
    <t>1102020103</t>
  </si>
  <si>
    <t>Del Nivel Departamental</t>
  </si>
  <si>
    <t>1.1.02.02.01.03</t>
  </si>
  <si>
    <t>110202010301</t>
  </si>
  <si>
    <t>Del Nivel Central Departamental</t>
  </si>
  <si>
    <t>1.1.02.02.01.03.01</t>
  </si>
  <si>
    <t>11020201030101</t>
  </si>
  <si>
    <t>De Vehículos Automotores</t>
  </si>
  <si>
    <t>1.1.02.02.01.03.01.01</t>
  </si>
  <si>
    <t>11020201030198</t>
  </si>
  <si>
    <t>Otras Transferencias del Nivel Central Departamental</t>
  </si>
  <si>
    <t>1.1.02.02.01.03.01.98</t>
  </si>
  <si>
    <t>110202010303</t>
  </si>
  <si>
    <t>De Entidades Descentralizadas Departamentales</t>
  </si>
  <si>
    <t>1.1.02.02.01.03.03</t>
  </si>
  <si>
    <t>11020201030301</t>
  </si>
  <si>
    <t>De Entidades No Financieras Departamentales</t>
  </si>
  <si>
    <t>1.1.02.02.01.03.03.01</t>
  </si>
  <si>
    <t>1102020103030103</t>
  </si>
  <si>
    <t>De Empresas No Financieras Departamentales</t>
  </si>
  <si>
    <t>1.1.02.02.01.03.03.01.03</t>
  </si>
  <si>
    <t>110202010303010301</t>
  </si>
  <si>
    <t>1.1.02.02.01.03.03.01.03.01</t>
  </si>
  <si>
    <t>110202010303010398</t>
  </si>
  <si>
    <t>Otras Transferencias de Empresas No Financieras Departamentales</t>
  </si>
  <si>
    <t>1.1.02.02.01.03.03.01.03.98</t>
  </si>
  <si>
    <t>1102020105</t>
  </si>
  <si>
    <t>Del Nivel Municipal y/o Distrital</t>
  </si>
  <si>
    <t>1.1.02.02.01.05</t>
  </si>
  <si>
    <t>110202010501</t>
  </si>
  <si>
    <t>Del Nivel Central Municipal y/o Distrital</t>
  </si>
  <si>
    <t>1.1.02.02.01.05.01</t>
  </si>
  <si>
    <t>110202010503</t>
  </si>
  <si>
    <t>De Entidades Descentralizadas Municipales y/o Distritales</t>
  </si>
  <si>
    <t>1.1.02.02.01.05.03</t>
  </si>
  <si>
    <t>11020201050301</t>
  </si>
  <si>
    <t>De Entidades No Financieras Municipales y/o Distritales</t>
  </si>
  <si>
    <t>1.1.02.02.01.05.03.01</t>
  </si>
  <si>
    <t>1102020105030103</t>
  </si>
  <si>
    <t>De Empresas No Financieras Municipales y/o Distritales</t>
  </si>
  <si>
    <t>1.1.02.02.01.05.03.01.03</t>
  </si>
  <si>
    <t>1102020107</t>
  </si>
  <si>
    <t>Cuota de Auditaje</t>
  </si>
  <si>
    <t>1.1.02.02.01.07</t>
  </si>
  <si>
    <t>1102020109</t>
  </si>
  <si>
    <t>Cuotas partes pensionales</t>
  </si>
  <si>
    <t>1.1.02.02.01.09</t>
  </si>
  <si>
    <t>11020203</t>
  </si>
  <si>
    <t>Transferencias para Inversión</t>
  </si>
  <si>
    <t>1.1.02.02.03</t>
  </si>
  <si>
    <t>1102020301</t>
  </si>
  <si>
    <t>1.1.02.02.03.01</t>
  </si>
  <si>
    <t>110202030101</t>
  </si>
  <si>
    <t>1.1.02.02.03.01.01</t>
  </si>
  <si>
    <t>11020203010101</t>
  </si>
  <si>
    <t>Sistema General de Participaciones -Educación-</t>
  </si>
  <si>
    <t>1.1.02.02.03.01.01.01</t>
  </si>
  <si>
    <t>1102020301010101</t>
  </si>
  <si>
    <t>S. G. P. Educación - Prestación de Servicios</t>
  </si>
  <si>
    <t>1.1.02.02.03.01.01.01.01</t>
  </si>
  <si>
    <t>1102020301010103</t>
  </si>
  <si>
    <t>S. G. P. Educación - Aportes Patronales de Docentes y Directivos Docentes</t>
  </si>
  <si>
    <t>1.1.02.02.03.01.01.01.03</t>
  </si>
  <si>
    <t>1102020301010105</t>
  </si>
  <si>
    <t>S. G. P. Educación - Cancelación de Prestaciones Sociales del Magisterio</t>
  </si>
  <si>
    <t>1.1.02.02.03.01.01.01.05</t>
  </si>
  <si>
    <t>1102020301010107</t>
  </si>
  <si>
    <t>S. G. P. Educación - Recursos de Calidad</t>
  </si>
  <si>
    <t>1.1.02.02.03.01.01.01.07</t>
  </si>
  <si>
    <t>11020203010103</t>
  </si>
  <si>
    <t>Sistema General de Participaciones -Salud-</t>
  </si>
  <si>
    <t>1.1.02.02.03.01.01.03</t>
  </si>
  <si>
    <t>1102020301010301</t>
  </si>
  <si>
    <t>S. G. P. Salud - Subsidio Demanda</t>
  </si>
  <si>
    <t>1.1.02.02.03.01.01.03.01</t>
  </si>
  <si>
    <t>110202030101030101</t>
  </si>
  <si>
    <t>S. G. P. Salud - Subsidio Demanda Continuidad</t>
  </si>
  <si>
    <t>1.1.02.02.03.01.01.03.01.01</t>
  </si>
  <si>
    <t>110202030101030103</t>
  </si>
  <si>
    <t>S. G. P. Salud - Subsidio Demanda Ampliación Cobertura</t>
  </si>
  <si>
    <t>1.1.02.02.03.01.01.03.01.03</t>
  </si>
  <si>
    <t>1102020301010303</t>
  </si>
  <si>
    <t>S. G. P. Salud - Prestación de servicios a Población no Afiliada</t>
  </si>
  <si>
    <t>1.1.02.02.03.01.01.03.03</t>
  </si>
  <si>
    <t>110202030101030301</t>
  </si>
  <si>
    <t>1.1.02.02.03.01.01.03.03.01</t>
  </si>
  <si>
    <t>110202030101030303</t>
  </si>
  <si>
    <t>S. G. P. Salud - Aportes Patronales</t>
  </si>
  <si>
    <t>1.1.02.02.03.01.01.03.03.03</t>
  </si>
  <si>
    <t>1102020301010305</t>
  </si>
  <si>
    <t>S. G. P. Salud - Salud Pública</t>
  </si>
  <si>
    <t>1.1.02.02.03.01.01.03.05</t>
  </si>
  <si>
    <t>11020203010105</t>
  </si>
  <si>
    <t>S. G. P. Rio Grande de la Magdalena</t>
  </si>
  <si>
    <t>1.1.02.02.03.01.01.05</t>
  </si>
  <si>
    <t>11020203010107</t>
  </si>
  <si>
    <t>S. G. P. Alimentación Escolar</t>
  </si>
  <si>
    <t>1.1.02.02.03.01.01.07</t>
  </si>
  <si>
    <t>11020203010109</t>
  </si>
  <si>
    <t>Sistema General de Participaciones Propósito General Forsoza Inversión</t>
  </si>
  <si>
    <t>1.1.02.02.03.01.01.09</t>
  </si>
  <si>
    <t>1102020301010901</t>
  </si>
  <si>
    <t>S. G. P. Propósito General Forsoza Inversión - Agua Potable y Saneamiento Básico</t>
  </si>
  <si>
    <t>1.1.02.02.03.01.01.08</t>
  </si>
  <si>
    <t>S. G. P. Agua Potable y Saneamiento Básico</t>
  </si>
  <si>
    <t>1102020301010903</t>
  </si>
  <si>
    <t>S. G. P. Propósito General Forsoza Inversión - Deporte</t>
  </si>
  <si>
    <t>1.1.02.02.03.01.01.09.03</t>
  </si>
  <si>
    <t>1102020301010905</t>
  </si>
  <si>
    <t>S. G. P. Propósito General Forsoza Inversión - Cultura</t>
  </si>
  <si>
    <t>1.1.02.02.03.01.01.09.05</t>
  </si>
  <si>
    <t>1102020301010907</t>
  </si>
  <si>
    <t>S. G. P. Propósito General Forsoza Inversión - FONPET</t>
  </si>
  <si>
    <t>1.1.02.02.03.01.01.09.07</t>
  </si>
  <si>
    <t>1102020301010998</t>
  </si>
  <si>
    <t>S. G. P. Propósito General Forsoza Inversión - Libre inversión</t>
  </si>
  <si>
    <t>1.1.02.02.03.01.01.09.98</t>
  </si>
  <si>
    <t>11020203010111</t>
  </si>
  <si>
    <t>Programas Nacionales - Salud</t>
  </si>
  <si>
    <t>1.1.02.02.03.01.01.11</t>
  </si>
  <si>
    <t>1102020301011101</t>
  </si>
  <si>
    <t>Campaña Directa Enferemedades de Transmisión por vectores ETV</t>
  </si>
  <si>
    <t>1.1.02.02.03.01.01.11.01</t>
  </si>
  <si>
    <t>1102020301011103</t>
  </si>
  <si>
    <t>Campaña Directa Lepra</t>
  </si>
  <si>
    <t>1.1.02.02.03.01.01.11.03</t>
  </si>
  <si>
    <t>1102020301011105</t>
  </si>
  <si>
    <t>Campaña Directa Tuberculosis</t>
  </si>
  <si>
    <t>1.1.02.02.03.01.01.11.05</t>
  </si>
  <si>
    <t>1102020301011107</t>
  </si>
  <si>
    <t>Campañas Directas Desplazados</t>
  </si>
  <si>
    <t>1.1.02.02.03.01.01.11.07</t>
  </si>
  <si>
    <t>1102020301011109</t>
  </si>
  <si>
    <t>Programa de Centros de Regulación y Urgencias CRUE</t>
  </si>
  <si>
    <t>1.1.02.02.03.01.01.11.09</t>
  </si>
  <si>
    <t>1102020301011111</t>
  </si>
  <si>
    <t>Fondo de Estupefacientes</t>
  </si>
  <si>
    <t>1.1.02.02.03.01.01.11.11</t>
  </si>
  <si>
    <t>1102020301011198</t>
  </si>
  <si>
    <t>Otros Programas Nacionales - Salud</t>
  </si>
  <si>
    <t>1.1.02.02.03.01.01.11.98</t>
  </si>
  <si>
    <t>11020203010113</t>
  </si>
  <si>
    <t>Programas Nacionales - Educación</t>
  </si>
  <si>
    <t>1.1.02.02.03.01.01.13</t>
  </si>
  <si>
    <t>1102020301011301</t>
  </si>
  <si>
    <t>Ley 21/82</t>
  </si>
  <si>
    <t>1.1.02.02.03.01.01.13.01</t>
  </si>
  <si>
    <t>1102020301011303</t>
  </si>
  <si>
    <t>Plan Padrinos</t>
  </si>
  <si>
    <t>1.1.02.02.03.01.01.13.03</t>
  </si>
  <si>
    <t>1102020301011305</t>
  </si>
  <si>
    <t>Atención a la Población Desplazada</t>
  </si>
  <si>
    <t>1.1.02.02.03.01.01.13.05</t>
  </si>
  <si>
    <t>1102020301011307</t>
  </si>
  <si>
    <t>Red de Solidaridad</t>
  </si>
  <si>
    <t>1.1.02.02.03.01.01.13.07</t>
  </si>
  <si>
    <t>11020203010115</t>
  </si>
  <si>
    <t>Cofinanciación</t>
  </si>
  <si>
    <t>1.1.02.02.03.01.01.15</t>
  </si>
  <si>
    <t>11020203010117</t>
  </si>
  <si>
    <t>De Solidaridad y Garantías</t>
  </si>
  <si>
    <t>1.1.02.02.03.01.01.17</t>
  </si>
  <si>
    <t>1102020301011701</t>
  </si>
  <si>
    <t>Subcuenta de solidaridad: regimén subsidiado</t>
  </si>
  <si>
    <t>1.1.02.02.03.01.01.17.01</t>
  </si>
  <si>
    <t>110202030101170101</t>
  </si>
  <si>
    <t>Continuidad</t>
  </si>
  <si>
    <t>1.1.02.02.03.01.01.17.01.01</t>
  </si>
  <si>
    <t>110202030101170103</t>
  </si>
  <si>
    <t>Ampliación</t>
  </si>
  <si>
    <t>1.1.02.02.03.01.01.17.01.03</t>
  </si>
  <si>
    <t>1102020301011703</t>
  </si>
  <si>
    <t>Subcuenta Accidentes y eventos catastroficos (desplazados)</t>
  </si>
  <si>
    <t>1.1.02.02.03.01.01.17.03</t>
  </si>
  <si>
    <t>1102020301011705</t>
  </si>
  <si>
    <t>Subcuenta promoción de la salud (Programa de convivencia pácifica)</t>
  </si>
  <si>
    <t>1.1.02.02.03.01.01.17.05</t>
  </si>
  <si>
    <t>11020203010119</t>
  </si>
  <si>
    <t>Regalías Indirectas</t>
  </si>
  <si>
    <t>1.1.02.02.03.01.01.19</t>
  </si>
  <si>
    <t>11020203010121</t>
  </si>
  <si>
    <t>Fondo de Ahorro y Estabilización Macroeconómica</t>
  </si>
  <si>
    <t>1.1.02.02.03.01.01.21</t>
  </si>
  <si>
    <t>11020203010198</t>
  </si>
  <si>
    <t>1.1.02.02.03.01.01.98</t>
  </si>
  <si>
    <t>110202030103</t>
  </si>
  <si>
    <t>1.1.02.02.03.01.03</t>
  </si>
  <si>
    <t>11020203010301</t>
  </si>
  <si>
    <t>1.1.02.02.03.01.03.01</t>
  </si>
  <si>
    <t>1102020301030101</t>
  </si>
  <si>
    <t>De Entidades No Financieras Nacionales no consideradas Empresas</t>
  </si>
  <si>
    <t>1.1.02.02.03.01.03.01.01</t>
  </si>
  <si>
    <t>110202030103010101</t>
  </si>
  <si>
    <t>1.1.02.02.03.01.03.01.01.01</t>
  </si>
  <si>
    <t>110202030103010198</t>
  </si>
  <si>
    <t>Otras Transferencias de Entidades No Financieras Nacionales no consideradas Empresas</t>
  </si>
  <si>
    <t>1.1.02.02.03.01.03.01.01.98</t>
  </si>
  <si>
    <t>1102020301030103</t>
  </si>
  <si>
    <t>1.1.02.02.03.01.03.01.03</t>
  </si>
  <si>
    <t>110202030103010301</t>
  </si>
  <si>
    <t>Empresa para la Salud -ETESA-</t>
  </si>
  <si>
    <t>1.1.02.02.03.01.03.01.03.01</t>
  </si>
  <si>
    <t>110202030103010303</t>
  </si>
  <si>
    <t>1.1.02.02.03.01.03.01.03.03</t>
  </si>
  <si>
    <t>110202030103010305</t>
  </si>
  <si>
    <t>Transferencias E. S. P. Subsidios para Servicios Públicos</t>
  </si>
  <si>
    <t>1.1.02.02.03.01.03.01.03.05</t>
  </si>
  <si>
    <t>110202030103010398</t>
  </si>
  <si>
    <t>1.1.02.02.03.01.03.01.03.98</t>
  </si>
  <si>
    <t>1102020303</t>
  </si>
  <si>
    <t>1.1.02.02.03.03</t>
  </si>
  <si>
    <t>110202030301</t>
  </si>
  <si>
    <t>1.1.02.02.03.03.01</t>
  </si>
  <si>
    <t>11020203030101</t>
  </si>
  <si>
    <t>1.1.02.02.03.03.01.01</t>
  </si>
  <si>
    <t>11020203030103</t>
  </si>
  <si>
    <t>Del Fondo de Desarrollo</t>
  </si>
  <si>
    <t>1.1.02.02.03.03.01.03</t>
  </si>
  <si>
    <t>11020203030198</t>
  </si>
  <si>
    <t>1.1.02.02.03.03.01.98</t>
  </si>
  <si>
    <t>110202030303</t>
  </si>
  <si>
    <t>1.1.02.02.03.03.03</t>
  </si>
  <si>
    <t>11020203030301</t>
  </si>
  <si>
    <t>1.1.02.02.03.03.03.01</t>
  </si>
  <si>
    <t>1102020303030101</t>
  </si>
  <si>
    <t>De Entidades No Financieras Departamentales no consideradas Empresas</t>
  </si>
  <si>
    <t>1.1.02.02.03.03.03.01.01</t>
  </si>
  <si>
    <t>1102020303030103</t>
  </si>
  <si>
    <t>1.1.02.02.03.03.03.01.03</t>
  </si>
  <si>
    <t>110202030303010301</t>
  </si>
  <si>
    <t>1.1.02.02.03.03.03.01.03.01</t>
  </si>
  <si>
    <t>110202030303010303</t>
  </si>
  <si>
    <t>1.1.02.02.03.03.03.01.03.03</t>
  </si>
  <si>
    <t>110202030303010398</t>
  </si>
  <si>
    <t>1.1.02.02.03.03.03.01.03.98</t>
  </si>
  <si>
    <t>1102020305</t>
  </si>
  <si>
    <t>1.1.02.02.03.05</t>
  </si>
  <si>
    <t>110202030501</t>
  </si>
  <si>
    <t>1.1.02.02.03.05.01</t>
  </si>
  <si>
    <t>110202030503</t>
  </si>
  <si>
    <t>1.1.02.02.03.05.03</t>
  </si>
  <si>
    <t>11020203050301</t>
  </si>
  <si>
    <t>1.1.02.02.03.05.03.01</t>
  </si>
  <si>
    <t>1102020305030101</t>
  </si>
  <si>
    <t>De Entidades No Financieras Municipales y/o Distritales no consideradas Empresas</t>
  </si>
  <si>
    <t>1.1.02.02.03.05.03.01.01</t>
  </si>
  <si>
    <t>1102020305030103</t>
  </si>
  <si>
    <t>1.1.02.02.03.05.03.01.03</t>
  </si>
  <si>
    <t>110202030503010301</t>
  </si>
  <si>
    <t>1.1.02.02.03.05.03.01.03.01</t>
  </si>
  <si>
    <t>110202030503010398</t>
  </si>
  <si>
    <t>Otras Transferencias de Empresas No Financieras Municipales y/o Distritales</t>
  </si>
  <si>
    <t>1.1.02.02.03.05.03.01.03.98</t>
  </si>
  <si>
    <t>1102020307</t>
  </si>
  <si>
    <t>Regalías</t>
  </si>
  <si>
    <t>1.1.02.02.03.07</t>
  </si>
  <si>
    <t>110202030701</t>
  </si>
  <si>
    <t>Regalías Petrolíferas</t>
  </si>
  <si>
    <t>1.1.02.02.03.07.01</t>
  </si>
  <si>
    <t>110202030703</t>
  </si>
  <si>
    <t>Regalías Carboníferas</t>
  </si>
  <si>
    <t>1.1.02.02.03.07.03</t>
  </si>
  <si>
    <t>110202030705</t>
  </si>
  <si>
    <t>Regalías por Gas Natural</t>
  </si>
  <si>
    <t>1.1.02.02.03.07.05</t>
  </si>
  <si>
    <t>110202030707</t>
  </si>
  <si>
    <t>Regalías Niquel</t>
  </si>
  <si>
    <t>1.1.02.02.03.07.07</t>
  </si>
  <si>
    <t>110202030709</t>
  </si>
  <si>
    <t>Regalías Hierro</t>
  </si>
  <si>
    <t>1.1.02.02.03.07.09</t>
  </si>
  <si>
    <t>110202030711</t>
  </si>
  <si>
    <t>Explotación Oro, Plata y Platino</t>
  </si>
  <si>
    <t>1.1.02.02.03.07.11</t>
  </si>
  <si>
    <t>110202030713</t>
  </si>
  <si>
    <t>Explotación y Exportación Esmeraldas</t>
  </si>
  <si>
    <t>1.1.02.02.03.07.13</t>
  </si>
  <si>
    <t>110202030715</t>
  </si>
  <si>
    <t>Salinas</t>
  </si>
  <si>
    <t>1.1.02.02.03.07.15</t>
  </si>
  <si>
    <t>110202030717</t>
  </si>
  <si>
    <t>Oro Físico</t>
  </si>
  <si>
    <t>1.1.02.02.03.07.17</t>
  </si>
  <si>
    <t>110202030719</t>
  </si>
  <si>
    <t>Platino</t>
  </si>
  <si>
    <t>1.1.02.02.03.07.19</t>
  </si>
  <si>
    <t>110202030798</t>
  </si>
  <si>
    <t>Otras Regalías</t>
  </si>
  <si>
    <t>1.1.02.02.03.07.98</t>
  </si>
  <si>
    <t>1102020309</t>
  </si>
  <si>
    <t>Participaciones</t>
  </si>
  <si>
    <t>1.1.02.02.03.09</t>
  </si>
  <si>
    <t>110202030901</t>
  </si>
  <si>
    <t>Beneficencias y Loterías</t>
  </si>
  <si>
    <t>1.1.02.02.03.09.01</t>
  </si>
  <si>
    <t>110202030909</t>
  </si>
  <si>
    <t>1.1.02.02.03.09.09</t>
  </si>
  <si>
    <t>110202030911</t>
  </si>
  <si>
    <t>Cigarrillos y Tabaco</t>
  </si>
  <si>
    <t>1.1.02.02.03.09.11</t>
  </si>
  <si>
    <t>110202030913</t>
  </si>
  <si>
    <t>Transporte de Energía</t>
  </si>
  <si>
    <t>1.1.02.02.03.09.13</t>
  </si>
  <si>
    <t>110202030998</t>
  </si>
  <si>
    <t>Otras Participaciones</t>
  </si>
  <si>
    <t>1.1.02.02.03.09.98</t>
  </si>
  <si>
    <t>110203</t>
  </si>
  <si>
    <t>Rentas por derechos de explotación de Monopolios</t>
  </si>
  <si>
    <t>1.1.02.03</t>
  </si>
  <si>
    <t>11020398</t>
  </si>
  <si>
    <t>Por derechos de explotación de otros Monopolios</t>
  </si>
  <si>
    <t>1.1.02.03.98</t>
  </si>
  <si>
    <t>110298</t>
  </si>
  <si>
    <t>Otros Ingresos No Tributarios</t>
  </si>
  <si>
    <t>1.1.02.98</t>
  </si>
  <si>
    <t>11029898</t>
  </si>
  <si>
    <t>Otros Ingresos No Tributarios no especificados</t>
  </si>
  <si>
    <t>1.1.02.98.98</t>
  </si>
  <si>
    <t>12</t>
  </si>
  <si>
    <t>RECURSOS DE CAPITAL</t>
  </si>
  <si>
    <t>1.2</t>
  </si>
  <si>
    <t>1201</t>
  </si>
  <si>
    <t>RECURSOS DEL CRÉDITO</t>
  </si>
  <si>
    <t>1.2.01</t>
  </si>
  <si>
    <t>120101</t>
  </si>
  <si>
    <t>Interno</t>
  </si>
  <si>
    <t>1.2.01.02</t>
  </si>
  <si>
    <t>12010101</t>
  </si>
  <si>
    <t>Perfeccionado</t>
  </si>
  <si>
    <t>1.2.01.02.01</t>
  </si>
  <si>
    <t>Banca Comercial</t>
  </si>
  <si>
    <t>12010103</t>
  </si>
  <si>
    <t>Autorizado</t>
  </si>
  <si>
    <t>120101050101</t>
  </si>
  <si>
    <t>Findeter</t>
  </si>
  <si>
    <t>1.2.01.02.08</t>
  </si>
  <si>
    <t>Sector Público</t>
  </si>
  <si>
    <t>120101050103</t>
  </si>
  <si>
    <t>Fonade</t>
  </si>
  <si>
    <t>120101050105</t>
  </si>
  <si>
    <t>Institutos de Desarrollo</t>
  </si>
  <si>
    <t>1201010503</t>
  </si>
  <si>
    <t>Banca Comercial Pública</t>
  </si>
  <si>
    <t>120101070101</t>
  </si>
  <si>
    <t>Del Gobierno Central Nacional</t>
  </si>
  <si>
    <t>120101070103</t>
  </si>
  <si>
    <t>120101070301</t>
  </si>
  <si>
    <t>Del Gobierno Central Departamental</t>
  </si>
  <si>
    <t>120101070303</t>
  </si>
  <si>
    <t>120101070501</t>
  </si>
  <si>
    <t>Del Gobierno Central Municipal y/o Distrital</t>
  </si>
  <si>
    <t>120101070503</t>
  </si>
  <si>
    <t>12010109</t>
  </si>
  <si>
    <t>Banca Comercial Privada</t>
  </si>
  <si>
    <t>12010110</t>
  </si>
  <si>
    <t>De Empresas Privadas No Financieras</t>
  </si>
  <si>
    <t>1.2.01.02.05</t>
  </si>
  <si>
    <t>Proveedores</t>
  </si>
  <si>
    <t>120102</t>
  </si>
  <si>
    <t>Externo</t>
  </si>
  <si>
    <t>1.2.01.01</t>
  </si>
  <si>
    <t>12010201</t>
  </si>
  <si>
    <t>1.2.01.01.01</t>
  </si>
  <si>
    <t>12010203</t>
  </si>
  <si>
    <t>1201021101</t>
  </si>
  <si>
    <t>De Gobiernos</t>
  </si>
  <si>
    <t>1.2.01.01.04</t>
  </si>
  <si>
    <t>Gobiernos</t>
  </si>
  <si>
    <t>1201021103</t>
  </si>
  <si>
    <t>Banca de Fomento y Desarrollo</t>
  </si>
  <si>
    <t>1.2.01.01.03</t>
  </si>
  <si>
    <t>Fomento</t>
  </si>
  <si>
    <t>1201021105</t>
  </si>
  <si>
    <t>1201021107</t>
  </si>
  <si>
    <t>De la Banca Multilateral</t>
  </si>
  <si>
    <t>1.2.01.01.02</t>
  </si>
  <si>
    <t>Multilateral</t>
  </si>
  <si>
    <t>1201021109</t>
  </si>
  <si>
    <t>De Proveedores Extranjeros</t>
  </si>
  <si>
    <t>1.2.01.01.05</t>
  </si>
  <si>
    <t>120103050101</t>
  </si>
  <si>
    <t>1.2.01.02.06</t>
  </si>
  <si>
    <t>Bonos y Títulos</t>
  </si>
  <si>
    <t>120103050103</t>
  </si>
  <si>
    <t>120103050105</t>
  </si>
  <si>
    <t>1201030503</t>
  </si>
  <si>
    <t>120103070101</t>
  </si>
  <si>
    <t>120103070103</t>
  </si>
  <si>
    <t>120103070301</t>
  </si>
  <si>
    <t>120103070303</t>
  </si>
  <si>
    <t>120103070501</t>
  </si>
  <si>
    <t>120103070503</t>
  </si>
  <si>
    <t>12010309</t>
  </si>
  <si>
    <t>12010310</t>
  </si>
  <si>
    <t>1201031101</t>
  </si>
  <si>
    <t>1.2.01.01.06</t>
  </si>
  <si>
    <t>1201031103</t>
  </si>
  <si>
    <t>1201031105</t>
  </si>
  <si>
    <t>1201031107</t>
  </si>
  <si>
    <t>1201031109</t>
  </si>
  <si>
    <t>1202</t>
  </si>
  <si>
    <t>OTROS RECURSOS DE CAPITAL</t>
  </si>
  <si>
    <t>1.2.02</t>
  </si>
  <si>
    <t>120201</t>
  </si>
  <si>
    <t>Recursos del Balance</t>
  </si>
  <si>
    <t>1.2.02.01</t>
  </si>
  <si>
    <t>12020101</t>
  </si>
  <si>
    <t>Recuperación de Cartera</t>
  </si>
  <si>
    <t>1.2.02.01.01</t>
  </si>
  <si>
    <t>1202010101</t>
  </si>
  <si>
    <t>Ingresos Tributarios (causados en vigencias anteriores)</t>
  </si>
  <si>
    <t>1.2.02.01.01.01</t>
  </si>
  <si>
    <t>1202010103</t>
  </si>
  <si>
    <t>Préstamos Concedidos - Capital</t>
  </si>
  <si>
    <t>1.2.02.01.01.03</t>
  </si>
  <si>
    <t>1202010105</t>
  </si>
  <si>
    <t>Préstamos Concedidos - Intereses</t>
  </si>
  <si>
    <t>1.2.02.01.01.05</t>
  </si>
  <si>
    <t>1202010198</t>
  </si>
  <si>
    <t>Otras Recuperaciones de Cartera</t>
  </si>
  <si>
    <t>1.2.02.01.01.98</t>
  </si>
  <si>
    <t>12020103</t>
  </si>
  <si>
    <t>Cancelación de reservas</t>
  </si>
  <si>
    <t>1.2.02.01.03</t>
  </si>
  <si>
    <t>12020105</t>
  </si>
  <si>
    <t>Reintegros</t>
  </si>
  <si>
    <t>1.2.02.01.05</t>
  </si>
  <si>
    <t>12020107</t>
  </si>
  <si>
    <t>Superávit Fiscal</t>
  </si>
  <si>
    <t>1.2.02.01.07</t>
  </si>
  <si>
    <t>12020198</t>
  </si>
  <si>
    <t>Otros Recursos del Balance</t>
  </si>
  <si>
    <t>1.2.02.01.98</t>
  </si>
  <si>
    <t>120202</t>
  </si>
  <si>
    <t>Venta de Activos</t>
  </si>
  <si>
    <t>1.2.02.02</t>
  </si>
  <si>
    <t>12020201</t>
  </si>
  <si>
    <t>Venta de Activos No Financieros</t>
  </si>
  <si>
    <t>1.2.02.02.01</t>
  </si>
  <si>
    <t>1202020101</t>
  </si>
  <si>
    <t>Venta de Terrenos</t>
  </si>
  <si>
    <t>1.2.02.02.01.01</t>
  </si>
  <si>
    <t>120202010101</t>
  </si>
  <si>
    <t>Venta de Terrenos -Otras Destinaciones Específicas-</t>
  </si>
  <si>
    <t>1.2.02.02.01.01.01</t>
  </si>
  <si>
    <t>1202020103</t>
  </si>
  <si>
    <t>Venta de Edificios</t>
  </si>
  <si>
    <t>1.2.02.02.01.03</t>
  </si>
  <si>
    <t>120202010301</t>
  </si>
  <si>
    <t>Venta de Edificios -Otras Destinaciones Específicas-</t>
  </si>
  <si>
    <t>1.2.02.02.01.03.01</t>
  </si>
  <si>
    <t>1202020105</t>
  </si>
  <si>
    <t>Venta de Maquinaria y Equipo</t>
  </si>
  <si>
    <t>1.2.02.02.01.05</t>
  </si>
  <si>
    <t>120202010501</t>
  </si>
  <si>
    <t>Venta de Maquinaria y Equipo -Otras Destinaciones Específicas-</t>
  </si>
  <si>
    <t>1.2.02.02.01.05.01</t>
  </si>
  <si>
    <t>1202020198</t>
  </si>
  <si>
    <t>Venta de Otros Activos No Financieros</t>
  </si>
  <si>
    <t>1.2.02.02.01.98</t>
  </si>
  <si>
    <t>12020203</t>
  </si>
  <si>
    <t>Ventas de Activos Financieros</t>
  </si>
  <si>
    <t>1.2.02.02.03</t>
  </si>
  <si>
    <t>1202020301</t>
  </si>
  <si>
    <t>Ventas de Activos Financieros -Otras Destinaciones Específicas-</t>
  </si>
  <si>
    <t>1.2.02.02.03.01</t>
  </si>
  <si>
    <t>120203</t>
  </si>
  <si>
    <t>Rendimientos por Operaciones Financieras</t>
  </si>
  <si>
    <t>1.2.02.03</t>
  </si>
  <si>
    <t>12020301</t>
  </si>
  <si>
    <t>Intereses</t>
  </si>
  <si>
    <t>1.2.02.03.01</t>
  </si>
  <si>
    <t>1202030101</t>
  </si>
  <si>
    <t>Provenientes de Recursos de Libre Destinación</t>
  </si>
  <si>
    <t>1.2.02.03.01.01.98</t>
  </si>
  <si>
    <t>Otros Intereses de libre destinación</t>
  </si>
  <si>
    <t>1202030103</t>
  </si>
  <si>
    <t>Provenientes de Recursos de Destinación Específica</t>
  </si>
  <si>
    <t>1.2.02.03.01.03</t>
  </si>
  <si>
    <t>120203010301</t>
  </si>
  <si>
    <t>Del Fondo de Educación</t>
  </si>
  <si>
    <t>1.2.02.03.01.03.01</t>
  </si>
  <si>
    <t>12020301030101</t>
  </si>
  <si>
    <t>Del Fondo de Educación - Prestación de Servicios</t>
  </si>
  <si>
    <t>1.2.02.03.01.03.01.01</t>
  </si>
  <si>
    <t>12020301030103</t>
  </si>
  <si>
    <t>Del Fondo de Educación - Calidad</t>
  </si>
  <si>
    <t>1.2.02.03.01.03.01.03</t>
  </si>
  <si>
    <t>120203010303</t>
  </si>
  <si>
    <t>Del Fondo de Salud</t>
  </si>
  <si>
    <t>1.2.02.03.01.03.03</t>
  </si>
  <si>
    <t>12020301030301</t>
  </si>
  <si>
    <t>Del Fondo de Salud - Subsidio Demanda</t>
  </si>
  <si>
    <t>1.2.02.03.01.03.03.01</t>
  </si>
  <si>
    <t>12020301030303</t>
  </si>
  <si>
    <t>Del Fondo de Salud - Prestación de Servicios</t>
  </si>
  <si>
    <t>1.2.02.03.01.03.03.03</t>
  </si>
  <si>
    <t>12020301030305</t>
  </si>
  <si>
    <t>Del Fondo de Salud - Salud Pública</t>
  </si>
  <si>
    <t>1.2.02.03.01.03.03.05</t>
  </si>
  <si>
    <t>120203010305</t>
  </si>
  <si>
    <t>De Recursos de Propósito General Forzosa Inversión</t>
  </si>
  <si>
    <t>1.2.02.03.01.03.05</t>
  </si>
  <si>
    <t>120203010398</t>
  </si>
  <si>
    <t>Otros Intereses</t>
  </si>
  <si>
    <t>1.2.02.03.01.03.98</t>
  </si>
  <si>
    <t>Otros Intereses de destinación específica</t>
  </si>
  <si>
    <t>12020303</t>
  </si>
  <si>
    <t>Dividendos</t>
  </si>
  <si>
    <t>1.2.02.03.03</t>
  </si>
  <si>
    <t>1202030301</t>
  </si>
  <si>
    <t>Provenientes de Operaciones Bancarias</t>
  </si>
  <si>
    <t>1.2.02.03.03.01</t>
  </si>
  <si>
    <t>1202030303</t>
  </si>
  <si>
    <t>Provenientes de Papeles</t>
  </si>
  <si>
    <t>1.2.02.03.03.03</t>
  </si>
  <si>
    <t>1202030305</t>
  </si>
  <si>
    <t>Provenientes de la Participación en Capital de Empresas Públicas Financieras</t>
  </si>
  <si>
    <t>1.2.02.03.03.05</t>
  </si>
  <si>
    <t>1202030307</t>
  </si>
  <si>
    <t>Provenientes de la Participación en Capital de Empresas Públicas No Financieras</t>
  </si>
  <si>
    <t>1.2.02.03.03.07</t>
  </si>
  <si>
    <t>12020305</t>
  </si>
  <si>
    <t>Corrección Monetaria</t>
  </si>
  <si>
    <t>1.2.02.03.05</t>
  </si>
  <si>
    <t>12020398</t>
  </si>
  <si>
    <t>Otros Rendimientos por Operaciones Financieras</t>
  </si>
  <si>
    <t>1.2.02.03.98</t>
  </si>
  <si>
    <t>120204</t>
  </si>
  <si>
    <t>Diferencial Cambiario</t>
  </si>
  <si>
    <t>1.2.02.04</t>
  </si>
  <si>
    <t>120206</t>
  </si>
  <si>
    <t>Donaciones</t>
  </si>
  <si>
    <t>1.2.02.06</t>
  </si>
  <si>
    <t>12020601</t>
  </si>
  <si>
    <t>De Particulares y Organismos Privados</t>
  </si>
  <si>
    <t>1.2.02.06.01</t>
  </si>
  <si>
    <t>1202060101</t>
  </si>
  <si>
    <t>De los Hogares</t>
  </si>
  <si>
    <t>1.2.02.06.01.01</t>
  </si>
  <si>
    <t>1202060103</t>
  </si>
  <si>
    <t>1.2.02.06.01.03</t>
  </si>
  <si>
    <t>1202060105</t>
  </si>
  <si>
    <t>De Empresas Privadas Financieras</t>
  </si>
  <si>
    <t>1.2.02.06.01.05</t>
  </si>
  <si>
    <t>12020603</t>
  </si>
  <si>
    <t>De Organismos Internacionales</t>
  </si>
  <si>
    <t>1.2.02.06.03</t>
  </si>
  <si>
    <t>120207</t>
  </si>
  <si>
    <t>Utilidades y Excedentes Financieros</t>
  </si>
  <si>
    <t>1.2.02.07</t>
  </si>
  <si>
    <t>12020703</t>
  </si>
  <si>
    <t>Excedentes de Establecimientos Públicos</t>
  </si>
  <si>
    <t>1.2.02.07.03</t>
  </si>
  <si>
    <t>1202070301</t>
  </si>
  <si>
    <t>Excedentes de destinación para educación</t>
  </si>
  <si>
    <t>1.2.02.07.03.01</t>
  </si>
  <si>
    <t>1202070303</t>
  </si>
  <si>
    <t>Excedentes de destinación para salud</t>
  </si>
  <si>
    <t>1.2.02.07.03.03</t>
  </si>
  <si>
    <t>1202070398</t>
  </si>
  <si>
    <t>Otros Excedentes de Establecimientos Públicos</t>
  </si>
  <si>
    <t>1.2.02.07.03.98</t>
  </si>
  <si>
    <t>12020705</t>
  </si>
  <si>
    <t>Utilidades de Empresas Industriales y Comerciales</t>
  </si>
  <si>
    <t>1.2.02.07.05</t>
  </si>
  <si>
    <t>1202070501</t>
  </si>
  <si>
    <t>Utilidades de destinación para educación</t>
  </si>
  <si>
    <t>1.2.02.07.05.01</t>
  </si>
  <si>
    <t>1202070503</t>
  </si>
  <si>
    <t>Utilidades de destinación para salud</t>
  </si>
  <si>
    <t>1.2.02.07.05.03</t>
  </si>
  <si>
    <t>1202070598</t>
  </si>
  <si>
    <t>Otras Utilidades de Empresas Industriales y Comerciales</t>
  </si>
  <si>
    <t>1.2.02.07.05.98</t>
  </si>
  <si>
    <t>120208</t>
  </si>
  <si>
    <t>Aprovechamientos Administración Central</t>
  </si>
  <si>
    <t>1.2.02.08</t>
  </si>
  <si>
    <t>120209</t>
  </si>
  <si>
    <t>Reservas Ley 819 de 2003</t>
  </si>
  <si>
    <t>1.2.02.09</t>
  </si>
  <si>
    <t>12020901</t>
  </si>
  <si>
    <t>Funcionamiento</t>
  </si>
  <si>
    <t>1.2.02.09.01</t>
  </si>
  <si>
    <t>12020903</t>
  </si>
  <si>
    <t>Inversión</t>
  </si>
  <si>
    <t>1.2.02.09.03</t>
  </si>
  <si>
    <t>12020905</t>
  </si>
  <si>
    <t>Deuda</t>
  </si>
  <si>
    <t>1.2.02.09.05</t>
  </si>
  <si>
    <t>120298</t>
  </si>
  <si>
    <t>Otros Recursos de Capital no especificados</t>
  </si>
  <si>
    <t>1.2.02.98</t>
  </si>
  <si>
    <t>2</t>
  </si>
  <si>
    <t>GASTOS</t>
  </si>
  <si>
    <t>21</t>
  </si>
  <si>
    <t>GASTOS DE FUNCIONAMIENTO</t>
  </si>
  <si>
    <t>2.1</t>
  </si>
  <si>
    <t>2101</t>
  </si>
  <si>
    <t>GASTOS DE PERSONAL</t>
  </si>
  <si>
    <t>2.1.01</t>
  </si>
  <si>
    <t>210101</t>
  </si>
  <si>
    <t>Servicios Personales Asociados a la Nómina</t>
  </si>
  <si>
    <t>2.1.01.01</t>
  </si>
  <si>
    <t>21010101</t>
  </si>
  <si>
    <t>Sueldos de Personal de Nómina</t>
  </si>
  <si>
    <t>2.1.01.01.01</t>
  </si>
  <si>
    <t>21010103</t>
  </si>
  <si>
    <t>Gastos de Representación</t>
  </si>
  <si>
    <t>2.1.01.01.03</t>
  </si>
  <si>
    <t>21010105</t>
  </si>
  <si>
    <t>Bonificación por Servicios Prestados</t>
  </si>
  <si>
    <t>2.1.01.01.05</t>
  </si>
  <si>
    <t>21010107</t>
  </si>
  <si>
    <t>Bonificación Especial por Recreación</t>
  </si>
  <si>
    <t>2.1.01.01.07</t>
  </si>
  <si>
    <t>21010109</t>
  </si>
  <si>
    <t>Bonificación por Dirección</t>
  </si>
  <si>
    <t>2.1.01.01.09</t>
  </si>
  <si>
    <t>21010111</t>
  </si>
  <si>
    <t>Otras Remuneraciones que no son Factor Salarial</t>
  </si>
  <si>
    <t>2.1.01.01.11</t>
  </si>
  <si>
    <t>21010113</t>
  </si>
  <si>
    <t>Horas Extras y Días Festivos</t>
  </si>
  <si>
    <t>2.1.01.01.13</t>
  </si>
  <si>
    <t>21010115</t>
  </si>
  <si>
    <t>Prima de Antigüedad o Incremento de Antigüedad</t>
  </si>
  <si>
    <t>2.1.01.01.15</t>
  </si>
  <si>
    <t>21010117</t>
  </si>
  <si>
    <t>Prima de Navidad</t>
  </si>
  <si>
    <t>2.1.01.01.17</t>
  </si>
  <si>
    <t>21010119</t>
  </si>
  <si>
    <t>Prima de Servicios</t>
  </si>
  <si>
    <t>2.1.01.01.19</t>
  </si>
  <si>
    <t>21010121</t>
  </si>
  <si>
    <t>Prima de Vacaciones</t>
  </si>
  <si>
    <t>2.1.01.01.21</t>
  </si>
  <si>
    <t>21010123</t>
  </si>
  <si>
    <t>Prima o Subsidio de Alimentación</t>
  </si>
  <si>
    <t>2.1.01.01.23</t>
  </si>
  <si>
    <t>21010125</t>
  </si>
  <si>
    <t>Prima Técnica</t>
  </si>
  <si>
    <t>2.1.01.01.25</t>
  </si>
  <si>
    <t>21010127</t>
  </si>
  <si>
    <t>Prima de Localización</t>
  </si>
  <si>
    <t>2.1.01.01.27</t>
  </si>
  <si>
    <t>21010129</t>
  </si>
  <si>
    <t>Prima de Coordinación</t>
  </si>
  <si>
    <t>2.1.01.01.29</t>
  </si>
  <si>
    <t>21010131</t>
  </si>
  <si>
    <t>Auxilio de Transporte</t>
  </si>
  <si>
    <t>2.1.01.01.31</t>
  </si>
  <si>
    <t>21010133</t>
  </si>
  <si>
    <t>Indemnización por Vacaciones</t>
  </si>
  <si>
    <t>2.1.01.01.33</t>
  </si>
  <si>
    <t>21010198</t>
  </si>
  <si>
    <t>Otros Servicios Personales Asociados a la Nómina</t>
  </si>
  <si>
    <t>2.1.01.01.98</t>
  </si>
  <si>
    <t>210102</t>
  </si>
  <si>
    <t>Servicios Personales Indirectos</t>
  </si>
  <si>
    <t>2.1.01.02</t>
  </si>
  <si>
    <t>21010201</t>
  </si>
  <si>
    <t>Honorarios Concejales</t>
  </si>
  <si>
    <t>2.1.01.02.01</t>
  </si>
  <si>
    <t>21010203</t>
  </si>
  <si>
    <t>Honorarios Profesionales</t>
  </si>
  <si>
    <t>2.1.01.02.03</t>
  </si>
  <si>
    <t>21010205</t>
  </si>
  <si>
    <t>Jornales</t>
  </si>
  <si>
    <t>2.1.01.02.05</t>
  </si>
  <si>
    <t>21010207</t>
  </si>
  <si>
    <t>Personal Supernumerario</t>
  </si>
  <si>
    <t>2.1.01.02.07</t>
  </si>
  <si>
    <t>21010209</t>
  </si>
  <si>
    <t>Remuneración por Servicios Técnicos</t>
  </si>
  <si>
    <t>2.1.01.02.09</t>
  </si>
  <si>
    <t>21010211</t>
  </si>
  <si>
    <t>Remuneración de Aprendices</t>
  </si>
  <si>
    <t>2.1.01.02.11</t>
  </si>
  <si>
    <t>21010298</t>
  </si>
  <si>
    <t>Otros Servicios Personales Indirectos</t>
  </si>
  <si>
    <t>2.1.01.02.98</t>
  </si>
  <si>
    <t>210103</t>
  </si>
  <si>
    <t>Contribuciones Inherentes a la Nómina</t>
  </si>
  <si>
    <t>2.1.01.03</t>
  </si>
  <si>
    <t>21010301</t>
  </si>
  <si>
    <t>Al Sector Público</t>
  </si>
  <si>
    <t>2.1.01.03.01</t>
  </si>
  <si>
    <t>2101030101</t>
  </si>
  <si>
    <t>Aportes Previsión Social</t>
  </si>
  <si>
    <t>2.1.01.03.01.01</t>
  </si>
  <si>
    <t>210103010101</t>
  </si>
  <si>
    <t>Cesantías</t>
  </si>
  <si>
    <t>2.1.01.03.01.01.01</t>
  </si>
  <si>
    <t>21010301010101</t>
  </si>
  <si>
    <t>Fondos de Cesantías (Fondo Nacional del Ahorro)</t>
  </si>
  <si>
    <t>2.1.01.03.01.01.01.01</t>
  </si>
  <si>
    <t>21010301010103</t>
  </si>
  <si>
    <t>Cajas de Previsión Social</t>
  </si>
  <si>
    <t>2.1.01.03.01.01.01.03</t>
  </si>
  <si>
    <t>210103010103</t>
  </si>
  <si>
    <t>Pensiones</t>
  </si>
  <si>
    <t>2.1.01.03.01.01.03</t>
  </si>
  <si>
    <t>21010301010301</t>
  </si>
  <si>
    <t>Fondos de Pensiones</t>
  </si>
  <si>
    <t>2.1.01.03.01.01.03.01</t>
  </si>
  <si>
    <t>21010301010303</t>
  </si>
  <si>
    <t>Instituto de Seguros Sociales -ISS-</t>
  </si>
  <si>
    <t>2.1.01.03.01.01.03.03</t>
  </si>
  <si>
    <t>21010301010305</t>
  </si>
  <si>
    <t>2.1.01.03.01.01.03.05</t>
  </si>
  <si>
    <t>210103010105</t>
  </si>
  <si>
    <t>Salud</t>
  </si>
  <si>
    <t>2.1.01.03.01.01.05</t>
  </si>
  <si>
    <t>21010301010501</t>
  </si>
  <si>
    <t>Empresas Promotoras de Salud</t>
  </si>
  <si>
    <t>2.1.01.03.01.01.05.01</t>
  </si>
  <si>
    <t>21010301010503</t>
  </si>
  <si>
    <t>2.1.01.03.01.01.05.03</t>
  </si>
  <si>
    <t>2101030103</t>
  </si>
  <si>
    <t>Aportes Parafiscales</t>
  </si>
  <si>
    <t>2.1.01.03.01.03</t>
  </si>
  <si>
    <t>210103010301</t>
  </si>
  <si>
    <t>Servicio Nacional de Aprendizaje -SENA-</t>
  </si>
  <si>
    <t>2.1.01.03.01.03.01</t>
  </si>
  <si>
    <t>210103010303</t>
  </si>
  <si>
    <t>Instituto Colombiano de Bienestar Familiar -ICBF-</t>
  </si>
  <si>
    <t>2.1.01.03.01.03.03</t>
  </si>
  <si>
    <t>210103010305</t>
  </si>
  <si>
    <t>ESAP y otras Universidades (Ley 21 y 812 de 2003)</t>
  </si>
  <si>
    <t>2.1.01.03.01.03.05</t>
  </si>
  <si>
    <t>210103010307</t>
  </si>
  <si>
    <t>Escuelas Industriales e Institutos Técnicos</t>
  </si>
  <si>
    <t>2.1.01.03.01.03.07</t>
  </si>
  <si>
    <t>210103010309</t>
  </si>
  <si>
    <t>Administradoras Riesgos Profesionales</t>
  </si>
  <si>
    <t>2.1.01.03.01.03.09</t>
  </si>
  <si>
    <t>21010303</t>
  </si>
  <si>
    <t>Al Sector Privado</t>
  </si>
  <si>
    <t>2.1.01.03.03</t>
  </si>
  <si>
    <t>2101030301</t>
  </si>
  <si>
    <t>2.1.01.03.03.01</t>
  </si>
  <si>
    <t>210103030101</t>
  </si>
  <si>
    <t>Fondos de Cesantías</t>
  </si>
  <si>
    <t>2.1.01.03.03.01.01</t>
  </si>
  <si>
    <t>210103030103</t>
  </si>
  <si>
    <t>2.1.01.03.03.01.03</t>
  </si>
  <si>
    <t>210103030105</t>
  </si>
  <si>
    <t>2.1.01.03.03.01.05</t>
  </si>
  <si>
    <t>2101030302</t>
  </si>
  <si>
    <t>2.1.01.03.03.02</t>
  </si>
  <si>
    <t>2101030303</t>
  </si>
  <si>
    <t>Aportes Parafiscales a las Cajas de Compensación Familiar</t>
  </si>
  <si>
    <t>2.1.01.03.03.03</t>
  </si>
  <si>
    <t>210195</t>
  </si>
  <si>
    <t>2.1.01.95</t>
  </si>
  <si>
    <t>2102</t>
  </si>
  <si>
    <t>GASTOS GENERALES</t>
  </si>
  <si>
    <t>2.1.02</t>
  </si>
  <si>
    <t>210201</t>
  </si>
  <si>
    <t>Adquisición de Bienes</t>
  </si>
  <si>
    <t>2.1.02.01</t>
  </si>
  <si>
    <t>21020101</t>
  </si>
  <si>
    <t>Materiales y Suministros</t>
  </si>
  <si>
    <t>2.1.02.01.01</t>
  </si>
  <si>
    <t>21020103</t>
  </si>
  <si>
    <t>Compra de Equipos</t>
  </si>
  <si>
    <t>2.1.02.01.03</t>
  </si>
  <si>
    <t>21020105</t>
  </si>
  <si>
    <t>Dotación de personal</t>
  </si>
  <si>
    <t>2.1.02.01.05</t>
  </si>
  <si>
    <t>21020107</t>
  </si>
  <si>
    <t>Bienestar Social</t>
  </si>
  <si>
    <t>2.1.02.01.07</t>
  </si>
  <si>
    <t>21020198</t>
  </si>
  <si>
    <t>Otras Adquisiciones de Bienes</t>
  </si>
  <si>
    <t>2.1.02.01.98</t>
  </si>
  <si>
    <t>210202</t>
  </si>
  <si>
    <t>Adquisición de Servicios</t>
  </si>
  <si>
    <t>2.1.02.02</t>
  </si>
  <si>
    <t>21020201</t>
  </si>
  <si>
    <t>Capacitación</t>
  </si>
  <si>
    <t>2.1.02.02.01</t>
  </si>
  <si>
    <t>21020203</t>
  </si>
  <si>
    <t>Viaticos y Gastos de Viaje</t>
  </si>
  <si>
    <t>2.1.02.02.03</t>
  </si>
  <si>
    <t>21020205</t>
  </si>
  <si>
    <t>Comunicaciones y Transporte</t>
  </si>
  <si>
    <t>2.1.02.02.05</t>
  </si>
  <si>
    <t>21020207</t>
  </si>
  <si>
    <t>Servicios Públicos</t>
  </si>
  <si>
    <t>2.1.02.02.07</t>
  </si>
  <si>
    <t>21020209</t>
  </si>
  <si>
    <t>Seguros</t>
  </si>
  <si>
    <t>2.1.02.02.09</t>
  </si>
  <si>
    <t>21020211</t>
  </si>
  <si>
    <t>Públicidad</t>
  </si>
  <si>
    <t>2.1.02.02.11</t>
  </si>
  <si>
    <t>21020213</t>
  </si>
  <si>
    <t>Impresos y Publicaciones</t>
  </si>
  <si>
    <t>2.1.02.02.13</t>
  </si>
  <si>
    <t>21020215</t>
  </si>
  <si>
    <t>Mantenimiento</t>
  </si>
  <si>
    <t>2.1.02.02.15</t>
  </si>
  <si>
    <t>21020217</t>
  </si>
  <si>
    <t>Vigilancia</t>
  </si>
  <si>
    <t>2.1.02.02.17</t>
  </si>
  <si>
    <t>21020219</t>
  </si>
  <si>
    <t>2.1.02.02.19</t>
  </si>
  <si>
    <t>21020221</t>
  </si>
  <si>
    <t>2.1.02.02.21</t>
  </si>
  <si>
    <t>21020223</t>
  </si>
  <si>
    <t>Comisiones, Intereses y demás Gastos Bancarios y Fiduciarios</t>
  </si>
  <si>
    <t>2.1.02.02.23</t>
  </si>
  <si>
    <t>21020225</t>
  </si>
  <si>
    <t>2.1.02.02.25</t>
  </si>
  <si>
    <t>21020227</t>
  </si>
  <si>
    <t>2.1.02.02.27</t>
  </si>
  <si>
    <t>21020229</t>
  </si>
  <si>
    <t>Gastos Judiciales</t>
  </si>
  <si>
    <t>2.1.02.02.29</t>
  </si>
  <si>
    <t>21020298</t>
  </si>
  <si>
    <t>Otras Adquisiciones de servicios</t>
  </si>
  <si>
    <t>2.1.02.02.98</t>
  </si>
  <si>
    <t>210203</t>
  </si>
  <si>
    <t>Impuestos y Multas</t>
  </si>
  <si>
    <t>2.1.02.03</t>
  </si>
  <si>
    <t>210295</t>
  </si>
  <si>
    <t>2.1.02.95</t>
  </si>
  <si>
    <t>2103</t>
  </si>
  <si>
    <t>TRANSFERENCIAS CORRIENTES</t>
  </si>
  <si>
    <t>2.1.03</t>
  </si>
  <si>
    <t>210301</t>
  </si>
  <si>
    <t>2.1.03.01</t>
  </si>
  <si>
    <t>21030101</t>
  </si>
  <si>
    <t>Al Nivel Nacional</t>
  </si>
  <si>
    <t>2.1.03.01.01</t>
  </si>
  <si>
    <t>2103010101</t>
  </si>
  <si>
    <t>Al Nivel Central Nacional</t>
  </si>
  <si>
    <t>2.1.03.01.01.01</t>
  </si>
  <si>
    <t>210301010136</t>
  </si>
  <si>
    <t>Para garantizar pagos de pensiones - S. G. P. Propósito General Forsoza Inversión</t>
  </si>
  <si>
    <t>2.1.03.01.01.01.36</t>
  </si>
  <si>
    <t>210301010198</t>
  </si>
  <si>
    <t>Otros Pagos al Nivel Central Nacional</t>
  </si>
  <si>
    <t>2.1.03.01.01.01.98</t>
  </si>
  <si>
    <t>2103010103</t>
  </si>
  <si>
    <t>A Entidades Descentralizadas Nacionales</t>
  </si>
  <si>
    <t>2.1.03.01.01.03</t>
  </si>
  <si>
    <t>210301010301</t>
  </si>
  <si>
    <t>A Entidades No Financieras Nacionales</t>
  </si>
  <si>
    <t>2.1.03.01.01.03.01</t>
  </si>
  <si>
    <t>21030101030101</t>
  </si>
  <si>
    <t>A Entidades No Financieras Nacionales no consideradas Empresas</t>
  </si>
  <si>
    <t>2.1.03.01.01.03.01.01</t>
  </si>
  <si>
    <t>2103010103010101</t>
  </si>
  <si>
    <t>A las Corporaciones Autonomas Regionales (excluyendo la Sobretasa Ambiental)</t>
  </si>
  <si>
    <t>2.1.03.01.01.03.01.01.01</t>
  </si>
  <si>
    <t>2103010103010103</t>
  </si>
  <si>
    <t>A Establecimientos Educativos Nacionales</t>
  </si>
  <si>
    <t>2.1.03.01.01.03.01.01.03</t>
  </si>
  <si>
    <t>2103010103010198</t>
  </si>
  <si>
    <t>Otros Pagos a Entidades No Financieras Nacionales no consideradas Empresas</t>
  </si>
  <si>
    <t>2.1.03.01.01.03.01.01.98</t>
  </si>
  <si>
    <t>21030101030103</t>
  </si>
  <si>
    <t>A Empresas No Financieras Nacionales</t>
  </si>
  <si>
    <t>2.1.03.01.01.03.01.03</t>
  </si>
  <si>
    <t>210301010303</t>
  </si>
  <si>
    <t>A Empresas Financieras Nacionales</t>
  </si>
  <si>
    <t>2.1.03.01.01.03.03</t>
  </si>
  <si>
    <t>21030101030301</t>
  </si>
  <si>
    <t>A Empresas Financieras de Depósito Nacionales</t>
  </si>
  <si>
    <t>2.1.03.01.01.03.03.01</t>
  </si>
  <si>
    <t>21030101030303</t>
  </si>
  <si>
    <t>A Empresas Financieras de No Depósito Nacionales</t>
  </si>
  <si>
    <t>2.1.03.01.01.03.03.03</t>
  </si>
  <si>
    <t>21030103</t>
  </si>
  <si>
    <t>Al Nivel Departamental</t>
  </si>
  <si>
    <t>2.1.03.01.03</t>
  </si>
  <si>
    <t>2103010301</t>
  </si>
  <si>
    <t>Al Nivel Central Departamental</t>
  </si>
  <si>
    <t>2.1.03.01.03.01</t>
  </si>
  <si>
    <t>2103010303</t>
  </si>
  <si>
    <t>A Entidades Descentralizadas Departamentales</t>
  </si>
  <si>
    <t>2.1.03.01.03.03</t>
  </si>
  <si>
    <t>210301030301</t>
  </si>
  <si>
    <t>A Entidades No Financieras Departamentales</t>
  </si>
  <si>
    <t>2.1.03.01.03.03.01</t>
  </si>
  <si>
    <t>21030103030101</t>
  </si>
  <si>
    <t>A Entidades No Financieras Departamentales no consideradas Empresas</t>
  </si>
  <si>
    <t>2.1.03.01.03.03.01.01</t>
  </si>
  <si>
    <t>2103010303010101</t>
  </si>
  <si>
    <t>A Establecimientos Educativos Departamentales</t>
  </si>
  <si>
    <t>2.1.03.01.03.03.01.01.01</t>
  </si>
  <si>
    <t>2103010303010198</t>
  </si>
  <si>
    <t>A Otras Entidades No Financieras Departamentales no consideradas Empresas</t>
  </si>
  <si>
    <t>2.1.03.01.03.03.01.01.98</t>
  </si>
  <si>
    <t>21030103030103</t>
  </si>
  <si>
    <t>A Empresas No Financieras Departamentales</t>
  </si>
  <si>
    <t>2.1.03.01.03.03.01.03</t>
  </si>
  <si>
    <t>210301030303</t>
  </si>
  <si>
    <t>A Empresas Financieras Departamentales</t>
  </si>
  <si>
    <t>2.1.03.01.03.03.03</t>
  </si>
  <si>
    <t>21030105</t>
  </si>
  <si>
    <t>Al Nivel Municipal y/o Distrital</t>
  </si>
  <si>
    <t>2.1.03.01.05</t>
  </si>
  <si>
    <t>2103010501</t>
  </si>
  <si>
    <t>Al Nivel Central Municipal y/o Distrital</t>
  </si>
  <si>
    <t>2.1.03.01.05.01</t>
  </si>
  <si>
    <t>2103010503</t>
  </si>
  <si>
    <t>A Entidades Descentralizadas Municipales y/o Distritales</t>
  </si>
  <si>
    <t>2.1.03.01.05.03</t>
  </si>
  <si>
    <t>210301050301</t>
  </si>
  <si>
    <t>A Entidades No Financieras Municipales y/o Distritales</t>
  </si>
  <si>
    <t>2.1.03.01.05.03.01</t>
  </si>
  <si>
    <t>21030105030101</t>
  </si>
  <si>
    <t>A Entidades No Financieras Municipales y/o Distritales no consideradas Empresas</t>
  </si>
  <si>
    <t>2.1.03.01.05.03.01.01</t>
  </si>
  <si>
    <t>2103010503010101</t>
  </si>
  <si>
    <t>A Establecimientos Educativos Municipales y/o Distritales</t>
  </si>
  <si>
    <t>2.1.03.01.05.03.01.01.01</t>
  </si>
  <si>
    <t>2103010503010103</t>
  </si>
  <si>
    <t>Transferencias de Ley a Entidades No Financieras Municipales y/o Distritales no consideradas Empresas</t>
  </si>
  <si>
    <t>2.1.03.01.05.03.01.01.03</t>
  </si>
  <si>
    <t>Transferencias de Ley a Entidades No Financieras Municipales y/o Distritales no consider. Empresas</t>
  </si>
  <si>
    <t>2103010503010198</t>
  </si>
  <si>
    <t>A Otras Entidades No Financieras Municipales y/o Distritales no consideradas Empresas</t>
  </si>
  <si>
    <t>2.1.03.01.05.03.01.01.98</t>
  </si>
  <si>
    <t>21030105030103</t>
  </si>
  <si>
    <t>A Empresas No Financieras Municipales y/o Distritales</t>
  </si>
  <si>
    <t>2.1.03.01.05.03.01.03</t>
  </si>
  <si>
    <t>210301050303</t>
  </si>
  <si>
    <t>A Empresas Financieras Municipales y/o Distritales</t>
  </si>
  <si>
    <t>2.1.03.01.05.03.03</t>
  </si>
  <si>
    <t>21030195</t>
  </si>
  <si>
    <t>2.1.03.01.95</t>
  </si>
  <si>
    <t>210302</t>
  </si>
  <si>
    <t>Transferencias Corrientes de Previsión Social</t>
  </si>
  <si>
    <t>2.1.03.02</t>
  </si>
  <si>
    <t>21030201</t>
  </si>
  <si>
    <t>2.1.03.02.01</t>
  </si>
  <si>
    <t>2103020102</t>
  </si>
  <si>
    <t>Cesantías definitivas</t>
  </si>
  <si>
    <t>2.1.03.02.01.02</t>
  </si>
  <si>
    <t>2103020104</t>
  </si>
  <si>
    <t>Cesantías parciales</t>
  </si>
  <si>
    <t>2.1.03.02.01.04</t>
  </si>
  <si>
    <t>21030203</t>
  </si>
  <si>
    <t>2.1.03.02.03</t>
  </si>
  <si>
    <t>2103020301</t>
  </si>
  <si>
    <t>Mesadas Pensionales</t>
  </si>
  <si>
    <t>2.1.03.02.03.01</t>
  </si>
  <si>
    <t>2103020303</t>
  </si>
  <si>
    <t>Cuotas  partes pensionales</t>
  </si>
  <si>
    <t>2.1.03.02.03.03</t>
  </si>
  <si>
    <t>21030205</t>
  </si>
  <si>
    <t>2.1.03.02.05</t>
  </si>
  <si>
    <t>21030209</t>
  </si>
  <si>
    <t>Fondo de Prestaciones Sociales del Magisterio</t>
  </si>
  <si>
    <t>2.1.03.02.09</t>
  </si>
  <si>
    <t>21030295</t>
  </si>
  <si>
    <t>2.1.03.02.95</t>
  </si>
  <si>
    <t>21030298</t>
  </si>
  <si>
    <t>Otras Transferencias Corrientes de Previsión Social</t>
  </si>
  <si>
    <t>2.1.03.02.98</t>
  </si>
  <si>
    <t>210398</t>
  </si>
  <si>
    <t>Otras Transferencias</t>
  </si>
  <si>
    <t>2.1.03.98</t>
  </si>
  <si>
    <t>21039801</t>
  </si>
  <si>
    <t>Pagos a Particulares y Organismos Privados</t>
  </si>
  <si>
    <t>2.1.03.98.01</t>
  </si>
  <si>
    <t>2103980131</t>
  </si>
  <si>
    <t>A los Hogares</t>
  </si>
  <si>
    <t>2.1.03.98.01.31</t>
  </si>
  <si>
    <t>2103980133</t>
  </si>
  <si>
    <t>A Empresas Privadas No Financieras</t>
  </si>
  <si>
    <t>2.1.03.98.01.33</t>
  </si>
  <si>
    <t>2103980135</t>
  </si>
  <si>
    <t>A Empresas Privadas Financieras</t>
  </si>
  <si>
    <t>2.1.03.98.01.35</t>
  </si>
  <si>
    <t>21039803</t>
  </si>
  <si>
    <t>Pagos a Organismos Internacionales</t>
  </si>
  <si>
    <t>2.1.03.98.03</t>
  </si>
  <si>
    <t>21039805</t>
  </si>
  <si>
    <t>2.1.03.98.05</t>
  </si>
  <si>
    <t>21039807</t>
  </si>
  <si>
    <t>Sentencias y Conciliaciones</t>
  </si>
  <si>
    <t>2.1.03.98.07</t>
  </si>
  <si>
    <t>21039809</t>
  </si>
  <si>
    <t>Asociación de Municipios</t>
  </si>
  <si>
    <t>2.1.03.98.09</t>
  </si>
  <si>
    <t>21039811</t>
  </si>
  <si>
    <t>Federación de Municipios</t>
  </si>
  <si>
    <t>2.1.03.98.11</t>
  </si>
  <si>
    <t>21039817</t>
  </si>
  <si>
    <t>Indemnizaciones por retiros masivos de Personal</t>
  </si>
  <si>
    <t>2.1.03.98.17</t>
  </si>
  <si>
    <t>21039895</t>
  </si>
  <si>
    <t>2.1.03.98.95</t>
  </si>
  <si>
    <t>21039898</t>
  </si>
  <si>
    <t>2.1.03.98.98</t>
  </si>
  <si>
    <t>2196</t>
  </si>
  <si>
    <t>DÉFICIT FISCAL POSTERIOR A DICIEMBRE 31 DE 2000 (POR FUNCIONAMIENTO)</t>
  </si>
  <si>
    <t>2.1.96</t>
  </si>
  <si>
    <t>22</t>
  </si>
  <si>
    <t>GASTOS DE OPERACIÓN</t>
  </si>
  <si>
    <t>2.2</t>
  </si>
  <si>
    <t>2201</t>
  </si>
  <si>
    <t>GASTOS DE COMERCIALIZACIÓN</t>
  </si>
  <si>
    <t>2.2.01</t>
  </si>
  <si>
    <t>220101</t>
  </si>
  <si>
    <t>Compra de Bienes para la Venta</t>
  </si>
  <si>
    <t>2.2.01.01</t>
  </si>
  <si>
    <t>22010198</t>
  </si>
  <si>
    <t>Otras Compras de Bienes para la Venta</t>
  </si>
  <si>
    <t>2.2.01.01.98</t>
  </si>
  <si>
    <t>220103</t>
  </si>
  <si>
    <t>Compra de Servicios para la Venta</t>
  </si>
  <si>
    <t>2.2.01.03</t>
  </si>
  <si>
    <t>22010398</t>
  </si>
  <si>
    <t>Otras Compras de Servicios para la Venta</t>
  </si>
  <si>
    <t>2.2.01.03.98</t>
  </si>
  <si>
    <t>220195</t>
  </si>
  <si>
    <t>2.2.01.95</t>
  </si>
  <si>
    <t>220198</t>
  </si>
  <si>
    <t>Otros Gastos de Comercialización</t>
  </si>
  <si>
    <t>2.2.01.98</t>
  </si>
  <si>
    <t>22019898</t>
  </si>
  <si>
    <t>Otros Gastos de comercialización no especificados</t>
  </si>
  <si>
    <t>2.2.01.98.98</t>
  </si>
  <si>
    <t>2202</t>
  </si>
  <si>
    <t>GASTOS DE PRODUCCIÓN</t>
  </si>
  <si>
    <t>2.2.02</t>
  </si>
  <si>
    <t>220201</t>
  </si>
  <si>
    <t>Industrial</t>
  </si>
  <si>
    <t>2.2.02.01</t>
  </si>
  <si>
    <t>22020101</t>
  </si>
  <si>
    <t>Materia Prima</t>
  </si>
  <si>
    <t>2.2.02.01.01</t>
  </si>
  <si>
    <t>220203</t>
  </si>
  <si>
    <t>Agrícola</t>
  </si>
  <si>
    <t>2.2.02.03</t>
  </si>
  <si>
    <t>22020301</t>
  </si>
  <si>
    <t>2.2.02.03.01</t>
  </si>
  <si>
    <t>220205</t>
  </si>
  <si>
    <t>Otros Gastos</t>
  </si>
  <si>
    <t>2.2.02.05</t>
  </si>
  <si>
    <t>22020501</t>
  </si>
  <si>
    <t>2.2.02.05.01</t>
  </si>
  <si>
    <t>220295</t>
  </si>
  <si>
    <t>2.2.02.95</t>
  </si>
  <si>
    <t>23</t>
  </si>
  <si>
    <t>GASTOS DE INVERSIÓN</t>
  </si>
  <si>
    <t>2.3</t>
  </si>
  <si>
    <t>2301</t>
  </si>
  <si>
    <t>INFRAESTRUCTURA</t>
  </si>
  <si>
    <t>2.3.01</t>
  </si>
  <si>
    <t>230101</t>
  </si>
  <si>
    <t>Infraestructura propia del Sector</t>
  </si>
  <si>
    <t>2.3.01.01</t>
  </si>
  <si>
    <t>23010101</t>
  </si>
  <si>
    <t>Construcción de Infraestructura propia del Sector</t>
  </si>
  <si>
    <t>2.3.01.01.01</t>
  </si>
  <si>
    <t>2301010101</t>
  </si>
  <si>
    <t>Edificios Públicos</t>
  </si>
  <si>
    <t>2.3.01.01.01.01</t>
  </si>
  <si>
    <t>2301010113</t>
  </si>
  <si>
    <t>Acueductos y Plantas</t>
  </si>
  <si>
    <t>2.3.01.01.01.13</t>
  </si>
  <si>
    <t>2301010115</t>
  </si>
  <si>
    <t>Alcantarillados y Redes</t>
  </si>
  <si>
    <t>2.3.01.01.01.15</t>
  </si>
  <si>
    <t>2301010117</t>
  </si>
  <si>
    <t>Mataderos, Plazas de Mercado, Cementerios</t>
  </si>
  <si>
    <t>2.3.01.01.01.17</t>
  </si>
  <si>
    <t>2301010119</t>
  </si>
  <si>
    <t>Plazas de Ferias</t>
  </si>
  <si>
    <t>2.3.01.01.01.19</t>
  </si>
  <si>
    <t>2301010121</t>
  </si>
  <si>
    <t>Rellenos Sanitarios</t>
  </si>
  <si>
    <t>2.3.01.01.01.21</t>
  </si>
  <si>
    <t>2301010127</t>
  </si>
  <si>
    <t>Baños Públicos</t>
  </si>
  <si>
    <t>2.3.01.01.01.27</t>
  </si>
  <si>
    <t>2301010131</t>
  </si>
  <si>
    <t>Construcción y Pavimentación de Calles Urbanas</t>
  </si>
  <si>
    <t>2.3.01.01.01.31</t>
  </si>
  <si>
    <t>2301010133</t>
  </si>
  <si>
    <t>Carreteras, Caminos, Puentes y Similares</t>
  </si>
  <si>
    <t>2.3.01.01.01.33</t>
  </si>
  <si>
    <t>2301010137</t>
  </si>
  <si>
    <t>Centrales de Transporte</t>
  </si>
  <si>
    <t>2.3.01.01.01.37</t>
  </si>
  <si>
    <t>2301010139</t>
  </si>
  <si>
    <t>Casas de Cultura, Bibliotecas y Similares</t>
  </si>
  <si>
    <t>2.3.01.01.01.39</t>
  </si>
  <si>
    <t>2301010141</t>
  </si>
  <si>
    <t>Umatas</t>
  </si>
  <si>
    <t>2.3.01.01.01.41</t>
  </si>
  <si>
    <t>2301010149</t>
  </si>
  <si>
    <t>Planteles Educativos</t>
  </si>
  <si>
    <t>2.3.01.01.01.49</t>
  </si>
  <si>
    <t>2301010151</t>
  </si>
  <si>
    <t>Escenarios Deportivos y Parques</t>
  </si>
  <si>
    <t>2.3.01.01.01.51</t>
  </si>
  <si>
    <t>2301010153</t>
  </si>
  <si>
    <t>Hospitales, Centros de Salud y Puestos de Salud</t>
  </si>
  <si>
    <t>2.3.01.01.01.53</t>
  </si>
  <si>
    <t>2301010155</t>
  </si>
  <si>
    <t>Torres de Distribución de Energía, Plantas y Redes de Electrificación Rural y Urbana</t>
  </si>
  <si>
    <t>2.3.01.01.01.55</t>
  </si>
  <si>
    <t>2301010157</t>
  </si>
  <si>
    <t>Gasoductos</t>
  </si>
  <si>
    <t>2.3.01.01.01.57</t>
  </si>
  <si>
    <t>2301010159</t>
  </si>
  <si>
    <t>Vivienda Urbana y Rural</t>
  </si>
  <si>
    <t>2.3.01.01.01.59</t>
  </si>
  <si>
    <t>2301010198</t>
  </si>
  <si>
    <t>Otros Gastos en Construcción de Infraestructura propia del Sector</t>
  </si>
  <si>
    <t>2.3.01.01.01.98</t>
  </si>
  <si>
    <t>23010102</t>
  </si>
  <si>
    <t>Adquisición de Infraestructura propia del Sector</t>
  </si>
  <si>
    <t>2.3.01.01.02</t>
  </si>
  <si>
    <t>2301010201</t>
  </si>
  <si>
    <t>Compra de Terrenos</t>
  </si>
  <si>
    <t>2.3.01.01.02.01</t>
  </si>
  <si>
    <t>2301010203</t>
  </si>
  <si>
    <t>Señalización y Semaforización</t>
  </si>
  <si>
    <t>2.3.01.01.02.03</t>
  </si>
  <si>
    <t>2301010205</t>
  </si>
  <si>
    <t>2.3.01.01.02.05</t>
  </si>
  <si>
    <t>2301010207</t>
  </si>
  <si>
    <t>Plantas de Energía</t>
  </si>
  <si>
    <t>2.3.01.01.02.07</t>
  </si>
  <si>
    <t>2301010209</t>
  </si>
  <si>
    <t>Compra de Lotes para Vivienda</t>
  </si>
  <si>
    <t>2.3.01.01.02.09</t>
  </si>
  <si>
    <t>2301010298</t>
  </si>
  <si>
    <t>Otros Gastos en Adquisición de Infraestructura propia del Sector</t>
  </si>
  <si>
    <t>2.3.01.01.02.98</t>
  </si>
  <si>
    <t>23010103</t>
  </si>
  <si>
    <t>Mejoramiento y Mantenimiento de Infraestructura propia del Sector</t>
  </si>
  <si>
    <t>2.3.01.01.03</t>
  </si>
  <si>
    <t>2301010301</t>
  </si>
  <si>
    <t>2.3.01.01.03.01</t>
  </si>
  <si>
    <t>2301010303</t>
  </si>
  <si>
    <t>Seguros de Bienes</t>
  </si>
  <si>
    <t>2.3.01.01.03.03</t>
  </si>
  <si>
    <t>2301010305</t>
  </si>
  <si>
    <t>Rehabilitación de Infraestructura ya Existente</t>
  </si>
  <si>
    <t>2.3.01.01.03.05</t>
  </si>
  <si>
    <t>2301010307</t>
  </si>
  <si>
    <t>Protección y Dragado de Cuencas y Hoyas Hidrográficas</t>
  </si>
  <si>
    <t>2.3.01.01.03.07</t>
  </si>
  <si>
    <t>2301010309</t>
  </si>
  <si>
    <t>Programas de Control a la Erosión y Reforestación</t>
  </si>
  <si>
    <t>2.3.01.01.03.09</t>
  </si>
  <si>
    <t>2301010311</t>
  </si>
  <si>
    <t>Programas de Saneamiento Ambiental</t>
  </si>
  <si>
    <t>2.3.01.01.03.11</t>
  </si>
  <si>
    <t>2301010313</t>
  </si>
  <si>
    <t>2.3.01.01.03.13</t>
  </si>
  <si>
    <t>2301010315</t>
  </si>
  <si>
    <t>2.3.01.01.03.15</t>
  </si>
  <si>
    <t>2301010317</t>
  </si>
  <si>
    <t>2.3.01.01.03.17</t>
  </si>
  <si>
    <t>2301010319</t>
  </si>
  <si>
    <t>2.3.01.01.03.19</t>
  </si>
  <si>
    <t>2301010321</t>
  </si>
  <si>
    <t>Recoleccion y Tratamiento de Basuras</t>
  </si>
  <si>
    <t>2.3.01.01.03.21</t>
  </si>
  <si>
    <t>2301010323</t>
  </si>
  <si>
    <t>Programas de Saneamiento Básico Rural</t>
  </si>
  <si>
    <t>2.3.01.01.03.23</t>
  </si>
  <si>
    <t>2301010325</t>
  </si>
  <si>
    <t>Programas de Potabilización de Aguas Residuales</t>
  </si>
  <si>
    <t>2.3.01.01.03.25</t>
  </si>
  <si>
    <t>2301010327</t>
  </si>
  <si>
    <t>2.3.01.01.03.27</t>
  </si>
  <si>
    <t>2301010329</t>
  </si>
  <si>
    <t>Equipos de Comunicación</t>
  </si>
  <si>
    <t>2.3.01.01.03.29</t>
  </si>
  <si>
    <t>2301010331</t>
  </si>
  <si>
    <t>Pavimentación de Calles Urbanas</t>
  </si>
  <si>
    <t>2.3.01.01.03.31</t>
  </si>
  <si>
    <t>2301010333</t>
  </si>
  <si>
    <t>2.3.01.01.03.33</t>
  </si>
  <si>
    <t>2301010335</t>
  </si>
  <si>
    <t>2.3.01.01.03.35</t>
  </si>
  <si>
    <t>2301010337</t>
  </si>
  <si>
    <t>2.3.01.01.03.37</t>
  </si>
  <si>
    <t>2301010339</t>
  </si>
  <si>
    <t>2.3.01.01.03.39</t>
  </si>
  <si>
    <t>2301010341</t>
  </si>
  <si>
    <t>2.3.01.01.03.41</t>
  </si>
  <si>
    <t>2301010343</t>
  </si>
  <si>
    <t>Programas Especiales de Desarrollo Industrial</t>
  </si>
  <si>
    <t>2.3.01.01.03.43</t>
  </si>
  <si>
    <t>2301010345</t>
  </si>
  <si>
    <t>Programas Especiales de Desarrollo Comercial</t>
  </si>
  <si>
    <t>2.3.01.01.03.45</t>
  </si>
  <si>
    <t>2301010347</t>
  </si>
  <si>
    <t>Programas Especiales de Desarrollo Turístico</t>
  </si>
  <si>
    <t>2.3.01.01.03.47</t>
  </si>
  <si>
    <t>2301010349</t>
  </si>
  <si>
    <t>2.3.01.01.03.49</t>
  </si>
  <si>
    <t>2301010351</t>
  </si>
  <si>
    <t>2.3.01.01.03.51</t>
  </si>
  <si>
    <t>2301010353</t>
  </si>
  <si>
    <t>2.3.01.01.03.53</t>
  </si>
  <si>
    <t>2301010355</t>
  </si>
  <si>
    <t>2.3.01.01.03.55</t>
  </si>
  <si>
    <t>2301010357</t>
  </si>
  <si>
    <t>2.3.01.01.03.57</t>
  </si>
  <si>
    <t>2301010398</t>
  </si>
  <si>
    <t>Otros Gastos en Mejoramiento y Mantenimiento de Infraestructura propia del Sector</t>
  </si>
  <si>
    <t>2.3.01.01.03.98</t>
  </si>
  <si>
    <t>230102</t>
  </si>
  <si>
    <t>Infraestructura Administrativa</t>
  </si>
  <si>
    <t>2.3.01.02</t>
  </si>
  <si>
    <t>23010201</t>
  </si>
  <si>
    <t>Construcción de Infraestructura Administrativa</t>
  </si>
  <si>
    <t>2.3.01.02.01</t>
  </si>
  <si>
    <t>23010202</t>
  </si>
  <si>
    <t>Adquisición de Infraestructura Administrativa</t>
  </si>
  <si>
    <t>2.3.01.02.02</t>
  </si>
  <si>
    <t>23010203</t>
  </si>
  <si>
    <t>Mejoramiento y Mantenimiento de Infraestructura Administrativa</t>
  </si>
  <si>
    <t>2.3.01.02.03</t>
  </si>
  <si>
    <t>2302</t>
  </si>
  <si>
    <t>DOTACIÓN</t>
  </si>
  <si>
    <t>2.3.02</t>
  </si>
  <si>
    <t>230201</t>
  </si>
  <si>
    <t>Equipos, materiales, suministros y servicios propios del Sector</t>
  </si>
  <si>
    <t>2.3.02.01</t>
  </si>
  <si>
    <t>23020101</t>
  </si>
  <si>
    <t>Adquisición y/o producción de equipos, materiales, suministros y servicios propios del Sector</t>
  </si>
  <si>
    <t>2.3.02.01.01</t>
  </si>
  <si>
    <t>2302010101</t>
  </si>
  <si>
    <t>Dotación y/o Adquisición de Maquinaria y Equipo</t>
  </si>
  <si>
    <t>2.3.02.01.01.01</t>
  </si>
  <si>
    <t>2302010103</t>
  </si>
  <si>
    <t>Dotación de Instalaciones</t>
  </si>
  <si>
    <t>2.3.02.01.01.03</t>
  </si>
  <si>
    <t>2302010105</t>
  </si>
  <si>
    <t>Adquisición de Semovientes</t>
  </si>
  <si>
    <t>2.3.02.01.01.05</t>
  </si>
  <si>
    <t>2302010107</t>
  </si>
  <si>
    <t>Dotación de Material Educativo</t>
  </si>
  <si>
    <t>2.3.02.01.01.07</t>
  </si>
  <si>
    <t>2302010109</t>
  </si>
  <si>
    <t>Servicios de Transporte Educativo</t>
  </si>
  <si>
    <t>2.3.02.01.01.09</t>
  </si>
  <si>
    <t>2302010111</t>
  </si>
  <si>
    <t>Sistemas de Información Educativos</t>
  </si>
  <si>
    <t>2.3.02.01.01.11</t>
  </si>
  <si>
    <t>2302010113</t>
  </si>
  <si>
    <t>Dotación de Hospitales, Centros de Salud y Puestos de Salud</t>
  </si>
  <si>
    <t>2.3.02.01.01.13</t>
  </si>
  <si>
    <t>2302010115</t>
  </si>
  <si>
    <t>Adquisición de Equipo de Laboratorio</t>
  </si>
  <si>
    <t>2.3.02.01.01.15</t>
  </si>
  <si>
    <t>2302010117</t>
  </si>
  <si>
    <t>Adquisición de Equipo Clínico</t>
  </si>
  <si>
    <t>2.3.02.01.01.17</t>
  </si>
  <si>
    <t>2302010119</t>
  </si>
  <si>
    <t>Programas Atención Población vínculada IPSs Públicas de 1er Nivel</t>
  </si>
  <si>
    <t>2.3.02.01.01.19</t>
  </si>
  <si>
    <t>2302010121</t>
  </si>
  <si>
    <t>Programas Atención Población vínculada IPSs Privadas de 1er Nivel</t>
  </si>
  <si>
    <t>2.3.02.01.01.21</t>
  </si>
  <si>
    <t>2302010123</t>
  </si>
  <si>
    <t>Programas Atención Población vínculada IPSs Públicas de 2o Nivel y niveles mayores</t>
  </si>
  <si>
    <t>2.3.02.01.01.23</t>
  </si>
  <si>
    <t>2302010125</t>
  </si>
  <si>
    <t>Programas Atención Población vínculada IPSs Privadas de 2o Nivel y niveles mayores</t>
  </si>
  <si>
    <t>2.3.02.01.01.25</t>
  </si>
  <si>
    <t>2302010127</t>
  </si>
  <si>
    <t>Explotación Minera</t>
  </si>
  <si>
    <t>2.3.02.01.01.27</t>
  </si>
  <si>
    <t>2302010198</t>
  </si>
  <si>
    <t>Otros Gastos en Adquisición y/o producción de equipos, materiales, suministros y servicios propios del Sector</t>
  </si>
  <si>
    <t>2.3.02.01.01.98</t>
  </si>
  <si>
    <t>Otros Gastos Adquisición y/o producción equipos, materiales, suministros y servicios propios Sector</t>
  </si>
  <si>
    <t>23020102</t>
  </si>
  <si>
    <t>Mantenimiento de equipos, materiales, suministros y servicios propios del Sector</t>
  </si>
  <si>
    <t>2.3.02.01.02</t>
  </si>
  <si>
    <t>2302010201</t>
  </si>
  <si>
    <t>Maquinaria y Equipo</t>
  </si>
  <si>
    <t>2.3.02.01.02.01</t>
  </si>
  <si>
    <t>2302010203</t>
  </si>
  <si>
    <t>Instalaciones</t>
  </si>
  <si>
    <t>2.3.02.01.02.03</t>
  </si>
  <si>
    <t>2302010207</t>
  </si>
  <si>
    <t>Material Educativo</t>
  </si>
  <si>
    <t>2.3.02.01.02.07</t>
  </si>
  <si>
    <t>2302010209</t>
  </si>
  <si>
    <t>2.3.02.01.02.09</t>
  </si>
  <si>
    <t>2302010211</t>
  </si>
  <si>
    <t>2.3.02.01.02.11</t>
  </si>
  <si>
    <t>2302010215</t>
  </si>
  <si>
    <t>Equipo de Laboratorio</t>
  </si>
  <si>
    <t>2.3.02.01.02.15</t>
  </si>
  <si>
    <t>2302010217</t>
  </si>
  <si>
    <t>Equipo Clínico</t>
  </si>
  <si>
    <t>2.3.02.01.02.17</t>
  </si>
  <si>
    <t>2302010219</t>
  </si>
  <si>
    <t>2302010221</t>
  </si>
  <si>
    <t>2302010223</t>
  </si>
  <si>
    <t>2302010225</t>
  </si>
  <si>
    <t>2302010298</t>
  </si>
  <si>
    <t>Otros Gastos en Mantenimiento de equipos, materiales, suministros y servicios propios del Sector</t>
  </si>
  <si>
    <t>2.3.02.01.02.98</t>
  </si>
  <si>
    <t>230202</t>
  </si>
  <si>
    <t>Equipos, materiales, suministros y servicios Administrativos</t>
  </si>
  <si>
    <t>2.3.02.02</t>
  </si>
  <si>
    <t>23020201</t>
  </si>
  <si>
    <t>Adquisición y/o producción de equipos, materiales, suministros y servicios Administrativos</t>
  </si>
  <si>
    <t>2.3.02.02.01</t>
  </si>
  <si>
    <t>2302020101</t>
  </si>
  <si>
    <t>Servicios Públicos Planteles Educativos</t>
  </si>
  <si>
    <t>2.3.02.02.01.01</t>
  </si>
  <si>
    <t>2302020103</t>
  </si>
  <si>
    <t>Arrendamientos de Planta Física Instituciones Educativas</t>
  </si>
  <si>
    <t>2.3.02.02.01.03</t>
  </si>
  <si>
    <t>2302020105</t>
  </si>
  <si>
    <t>Dotación -Ley 70/88-</t>
  </si>
  <si>
    <t>2.3.02.02.01.05</t>
  </si>
  <si>
    <t>2302020198</t>
  </si>
  <si>
    <t>Otros Gastos en Adquisición y/o producción de equipos, materiales, suministros y servicios Administrativos</t>
  </si>
  <si>
    <t>2.3.02.02.01.98</t>
  </si>
  <si>
    <t>Otros Gastos Adquisición y/o producción equipos, materiales, suministros y servicios Administrativos</t>
  </si>
  <si>
    <t>23020202</t>
  </si>
  <si>
    <t>Mantenimiento de equipos, materiales, suministros y servicios Administrativos</t>
  </si>
  <si>
    <t>2.3.02.02.02</t>
  </si>
  <si>
    <t>2302020201</t>
  </si>
  <si>
    <t>2.3.02.02.02.01</t>
  </si>
  <si>
    <t>2302020203</t>
  </si>
  <si>
    <t>2302020298</t>
  </si>
  <si>
    <t>Otros Gastos en Mantenimiento de equipos, materiales, suministros y servicios Administrativos</t>
  </si>
  <si>
    <t>2.3.02.02.02.98</t>
  </si>
  <si>
    <t>2303</t>
  </si>
  <si>
    <t>RECURSO HUMANO</t>
  </si>
  <si>
    <t>2.3.03</t>
  </si>
  <si>
    <t>230301</t>
  </si>
  <si>
    <t>Divulgación, Asistencia Técnica y Capacitación del Recurso Humano</t>
  </si>
  <si>
    <t>2.3.03.01</t>
  </si>
  <si>
    <t>23030101</t>
  </si>
  <si>
    <t>Capacitación Personal del Sector</t>
  </si>
  <si>
    <t>2.3.03.01.01</t>
  </si>
  <si>
    <t>23030103</t>
  </si>
  <si>
    <t>Educacion y Divulgacion Ambiental</t>
  </si>
  <si>
    <t>2.3.03.01.03</t>
  </si>
  <si>
    <t>23030129</t>
  </si>
  <si>
    <t>Evaluación Educativa</t>
  </si>
  <si>
    <t>2.3.03.01.29</t>
  </si>
  <si>
    <t>23030131</t>
  </si>
  <si>
    <t>Participación Educativa</t>
  </si>
  <si>
    <t>2.3.03.01.31</t>
  </si>
  <si>
    <t>23030133</t>
  </si>
  <si>
    <t>Programas de Capacitación Técnica no Profesional</t>
  </si>
  <si>
    <t>2.3.03.01.33</t>
  </si>
  <si>
    <t>23030135</t>
  </si>
  <si>
    <t>Programas de Educación Superior</t>
  </si>
  <si>
    <t>2.3.03.01.35</t>
  </si>
  <si>
    <t>23030137</t>
  </si>
  <si>
    <t>Programas de Educación de Adultos</t>
  </si>
  <si>
    <t>2.3.03.01.37</t>
  </si>
  <si>
    <t>23030139</t>
  </si>
  <si>
    <t>Programas de Educación Especial</t>
  </si>
  <si>
    <t>2.3.03.01.39</t>
  </si>
  <si>
    <t>23030141</t>
  </si>
  <si>
    <t>Programas Especiales en Educación Preescolar</t>
  </si>
  <si>
    <t>2.3.03.01.41</t>
  </si>
  <si>
    <t>23030143</t>
  </si>
  <si>
    <t>Programas Especiales en Educación Primaria</t>
  </si>
  <si>
    <t>2.3.03.01.43</t>
  </si>
  <si>
    <t>23030145</t>
  </si>
  <si>
    <t>Programas Especiales en Educación Secundaria y Media Vocacional</t>
  </si>
  <si>
    <t>2.3.03.01.45</t>
  </si>
  <si>
    <t>23030198</t>
  </si>
  <si>
    <t>Otros Gastos en Divulgación, Asistencia Técnica y Capacitación del Recurso Humano</t>
  </si>
  <si>
    <t>2.3.03.01.98</t>
  </si>
  <si>
    <t>230302</t>
  </si>
  <si>
    <t>Protección y Bienestar Social del Recurso Humano</t>
  </si>
  <si>
    <t>2.3.03.02</t>
  </si>
  <si>
    <t>23030205</t>
  </si>
  <si>
    <t>Contratos Prestación de Servicios con Instituciones Educativas</t>
  </si>
  <si>
    <t>2.3.03.02.05</t>
  </si>
  <si>
    <t>23030207</t>
  </si>
  <si>
    <t>Programas de Atención a Población de la Tercera Edad</t>
  </si>
  <si>
    <t>2.3.03.02.07</t>
  </si>
  <si>
    <t>23030209</t>
  </si>
  <si>
    <t>Programas de Atención a Población Infantil</t>
  </si>
  <si>
    <t>2.3.03.02.09</t>
  </si>
  <si>
    <t>23030211</t>
  </si>
  <si>
    <t>Programas de Atención a Discapacitados</t>
  </si>
  <si>
    <t>2.3.03.02.11</t>
  </si>
  <si>
    <t>23030213</t>
  </si>
  <si>
    <t>Programas de Atención a Padres y Madres Cabeza de Familia</t>
  </si>
  <si>
    <t>2.3.03.02.13</t>
  </si>
  <si>
    <t>23030215</t>
  </si>
  <si>
    <t>Programas de Atención a Madres Comunitarias</t>
  </si>
  <si>
    <t>2.3.03.02.15</t>
  </si>
  <si>
    <t>23030217</t>
  </si>
  <si>
    <t>Campañas de Salud Directas a Desplazados</t>
  </si>
  <si>
    <t>2.3.03.02.17</t>
  </si>
  <si>
    <t>23030219</t>
  </si>
  <si>
    <t>Atención en Educación a la Población Desplazada</t>
  </si>
  <si>
    <t>2.3.03.02.19</t>
  </si>
  <si>
    <t>23030221</t>
  </si>
  <si>
    <t>2.3.03.02.21</t>
  </si>
  <si>
    <t>23030223</t>
  </si>
  <si>
    <t>2.3.03.02.23</t>
  </si>
  <si>
    <t>23030225</t>
  </si>
  <si>
    <t>Financiación de Eventos Culturales y Artísticos</t>
  </si>
  <si>
    <t>2.3.03.02.25</t>
  </si>
  <si>
    <t>23030227</t>
  </si>
  <si>
    <t>Rehabilitación de tierras y sustitución de cultivos</t>
  </si>
  <si>
    <t>2.3.03.02.27</t>
  </si>
  <si>
    <t>23030233</t>
  </si>
  <si>
    <t>23030235</t>
  </si>
  <si>
    <t>23030237</t>
  </si>
  <si>
    <t>23030239</t>
  </si>
  <si>
    <t>23030247</t>
  </si>
  <si>
    <t>Financiación de Eventos Deportivos</t>
  </si>
  <si>
    <t>2.3.03.02.47</t>
  </si>
  <si>
    <t>23030249</t>
  </si>
  <si>
    <t>Programas Especiales de Defensa y Seguridad</t>
  </si>
  <si>
    <t>2.3.03.02.49</t>
  </si>
  <si>
    <t>23030251</t>
  </si>
  <si>
    <t>Reubicación de Asentamientos</t>
  </si>
  <si>
    <t>2.3.03.02.51</t>
  </si>
  <si>
    <t>23030253</t>
  </si>
  <si>
    <t>Adecuación de Áreas Urbana y Rurales de Alto Riesgo</t>
  </si>
  <si>
    <t>2.3.03.02.53</t>
  </si>
  <si>
    <t>Adecuación de áreas Urbana y Rurales de Alto Riesgo</t>
  </si>
  <si>
    <t>23030255</t>
  </si>
  <si>
    <t>Programas Especiales de Prevención y Atención de Desastres</t>
  </si>
  <si>
    <t>2.3.03.02.55</t>
  </si>
  <si>
    <t>23030257</t>
  </si>
  <si>
    <t>Contratos de Régimen Subsidiado</t>
  </si>
  <si>
    <t>2.3.03.02.57</t>
  </si>
  <si>
    <t>23030259</t>
  </si>
  <si>
    <t>Ampliación de Contratos de Régimen Subsidiado</t>
  </si>
  <si>
    <t>2.3.03.02.59</t>
  </si>
  <si>
    <t>23030261</t>
  </si>
  <si>
    <t>Campañas Sanitarias de Salud</t>
  </si>
  <si>
    <t>2.3.03.02.61</t>
  </si>
  <si>
    <t>23030263</t>
  </si>
  <si>
    <t>Programa inspección, vigilancia y control factores de riesgo, vectores y zoonosis</t>
  </si>
  <si>
    <t>2.3.03.02.63</t>
  </si>
  <si>
    <t>23030265</t>
  </si>
  <si>
    <t>Programa de vigilancia y control de medicamentos y alimentos con INVIMA</t>
  </si>
  <si>
    <t>2.3.03.02.65</t>
  </si>
  <si>
    <t>23030267</t>
  </si>
  <si>
    <t>2.3.03.02.67</t>
  </si>
  <si>
    <t>23030269</t>
  </si>
  <si>
    <t>2.3.03.02.69</t>
  </si>
  <si>
    <t>23030271</t>
  </si>
  <si>
    <t>Campaña Directa Malaria</t>
  </si>
  <si>
    <t>2.3.03.02.71</t>
  </si>
  <si>
    <t>23030273</t>
  </si>
  <si>
    <t>2.3.03.02.73</t>
  </si>
  <si>
    <t>23030298</t>
  </si>
  <si>
    <t>Otros Gastos en Protección y Bienestar Social del Recurso Humano</t>
  </si>
  <si>
    <t>2.3.03.02.98</t>
  </si>
  <si>
    <t>230303</t>
  </si>
  <si>
    <t>Gastos de Personal</t>
  </si>
  <si>
    <t>2.3.03.03</t>
  </si>
  <si>
    <t>23030301</t>
  </si>
  <si>
    <t>Gastos de Personal diferentes del Sector Educación y Salud</t>
  </si>
  <si>
    <t>2.3.03.03.01</t>
  </si>
  <si>
    <t>2303030101</t>
  </si>
  <si>
    <t>2.3.03.03.01.01</t>
  </si>
  <si>
    <t>2303030103</t>
  </si>
  <si>
    <t>2.3.03.03.01.03</t>
  </si>
  <si>
    <t>2303030105</t>
  </si>
  <si>
    <t>2.3.03.03.01.05</t>
  </si>
  <si>
    <t>23030303</t>
  </si>
  <si>
    <t>Docentes, Directivos Docentes y Administrativos de Instituciones Educativas</t>
  </si>
  <si>
    <t>2.3.03.03.03</t>
  </si>
  <si>
    <t>2303030301</t>
  </si>
  <si>
    <t>2.3.03.03.03.01</t>
  </si>
  <si>
    <t>2303030303</t>
  </si>
  <si>
    <t>2.3.03.03.03.03</t>
  </si>
  <si>
    <t>2303030305</t>
  </si>
  <si>
    <t>2.3.03.03.03.05</t>
  </si>
  <si>
    <t>23030305</t>
  </si>
  <si>
    <t>Gastos de Personal Administrativo de Instituciones Educativas</t>
  </si>
  <si>
    <t>2.3.03.03.05</t>
  </si>
  <si>
    <t>2303030501</t>
  </si>
  <si>
    <t>2.3.03.03.05.01</t>
  </si>
  <si>
    <t>2303030503</t>
  </si>
  <si>
    <t>2.3.03.03.05.03</t>
  </si>
  <si>
    <t>2303030505</t>
  </si>
  <si>
    <t>2.3.03.03.05.05</t>
  </si>
  <si>
    <t>23030307</t>
  </si>
  <si>
    <t>Gastos de Personal Médico</t>
  </si>
  <si>
    <t>2.3.03.03.07</t>
  </si>
  <si>
    <t>2303030701</t>
  </si>
  <si>
    <t>2.3.03.03.07.01</t>
  </si>
  <si>
    <t>2303030703</t>
  </si>
  <si>
    <t>2.3.03.03.07.03</t>
  </si>
  <si>
    <t>2303030705</t>
  </si>
  <si>
    <t>2.3.03.03.07.05</t>
  </si>
  <si>
    <t>23030309</t>
  </si>
  <si>
    <t>Gastos de Personal Paramédico</t>
  </si>
  <si>
    <t>2.3.03.03.09</t>
  </si>
  <si>
    <t>2303030901</t>
  </si>
  <si>
    <t>2.3.03.03.09.01</t>
  </si>
  <si>
    <t>2303030903</t>
  </si>
  <si>
    <t>2.3.03.03.09.03</t>
  </si>
  <si>
    <t>2303030905</t>
  </si>
  <si>
    <t>2.3.03.03.09.05</t>
  </si>
  <si>
    <t>23030311</t>
  </si>
  <si>
    <t>Gastos de Personal Promotor</t>
  </si>
  <si>
    <t>2.3.03.03.11</t>
  </si>
  <si>
    <t>2303031101</t>
  </si>
  <si>
    <t>2.3.03.03.11.01</t>
  </si>
  <si>
    <t>2303031103</t>
  </si>
  <si>
    <t>2.3.03.03.11.03</t>
  </si>
  <si>
    <t>2303031105</t>
  </si>
  <si>
    <t>2.3.03.03.11.05</t>
  </si>
  <si>
    <t>2304</t>
  </si>
  <si>
    <t>INVESTIGACIÓN Y ESTUDIOS</t>
  </si>
  <si>
    <t>2.3.04</t>
  </si>
  <si>
    <t>230401</t>
  </si>
  <si>
    <t>Investigación básica, aplicada y Estudios</t>
  </si>
  <si>
    <t>2.3.04.01</t>
  </si>
  <si>
    <t>23040101</t>
  </si>
  <si>
    <t>Diseños para Investigación básica, aplicada y Estudios</t>
  </si>
  <si>
    <t>2.3.04.01.01</t>
  </si>
  <si>
    <t>23040102</t>
  </si>
  <si>
    <t>Asesorías para Investigación básica, aplicada y Estudios</t>
  </si>
  <si>
    <t>2.3.04.01.02</t>
  </si>
  <si>
    <t>2304010201</t>
  </si>
  <si>
    <t>Investigación Recursos Naturales Renovables y No Renovables</t>
  </si>
  <si>
    <t>2.3.04.01.02.01</t>
  </si>
  <si>
    <t>2304010203</t>
  </si>
  <si>
    <t>Estudios, Asesorías e Investigaciones Agropecuarias</t>
  </si>
  <si>
    <t>2.3.04.01.02.03</t>
  </si>
  <si>
    <t>2304010205</t>
  </si>
  <si>
    <t>Desarrollo de Plantaciones y Mejora de Tierras</t>
  </si>
  <si>
    <t>2.3.04.01.02.05</t>
  </si>
  <si>
    <t>2304010207</t>
  </si>
  <si>
    <t>Formación Catastral</t>
  </si>
  <si>
    <t>2.3.04.01.02.07</t>
  </si>
  <si>
    <t>2304010298</t>
  </si>
  <si>
    <t>Otros Gastos en Asesorías para Investigación básica, aplicada y Estudios</t>
  </si>
  <si>
    <t>2.3.04.01.02.98</t>
  </si>
  <si>
    <t>23040198</t>
  </si>
  <si>
    <t>Otros Gastos en Investigación básica, aplicada y Estudios</t>
  </si>
  <si>
    <t>2.3.04.01.98</t>
  </si>
  <si>
    <t>230402</t>
  </si>
  <si>
    <t>Estudios de Preinversión</t>
  </si>
  <si>
    <t>2.3.04.02</t>
  </si>
  <si>
    <t>23040201</t>
  </si>
  <si>
    <t>Diseños para Estudios de Preinversión</t>
  </si>
  <si>
    <t>2.3.04.02.01</t>
  </si>
  <si>
    <t>23040202</t>
  </si>
  <si>
    <t>Asesorías para Estudios de Preinversión</t>
  </si>
  <si>
    <t>2.3.04.02.02</t>
  </si>
  <si>
    <t>23040298</t>
  </si>
  <si>
    <t>Otros Gastos en Estudios de Preinversión</t>
  </si>
  <si>
    <t>2.3.04.02.98</t>
  </si>
  <si>
    <t>230403</t>
  </si>
  <si>
    <t>Levantamiento de información para procesamiento</t>
  </si>
  <si>
    <t>2.3.04.03</t>
  </si>
  <si>
    <t>23040301</t>
  </si>
  <si>
    <t>Diseños para Levantamiento de información para procesamiento</t>
  </si>
  <si>
    <t>2.3.04.03.01</t>
  </si>
  <si>
    <t>23040302</t>
  </si>
  <si>
    <t>Asesorías para Levantamiento de información para procesamiento</t>
  </si>
  <si>
    <t>2.3.04.03.02</t>
  </si>
  <si>
    <t>23040398</t>
  </si>
  <si>
    <t>Otros Gastos en Levantamiento de información para procesamiento</t>
  </si>
  <si>
    <t>2.3.04.03.98</t>
  </si>
  <si>
    <t>230404</t>
  </si>
  <si>
    <t>Actualización de información para procesamiento</t>
  </si>
  <si>
    <t>2.3.04.04</t>
  </si>
  <si>
    <t>23040401</t>
  </si>
  <si>
    <t>Diseños para Actualización de información para procesamiento</t>
  </si>
  <si>
    <t>2.3.04.04.01</t>
  </si>
  <si>
    <t>23040402</t>
  </si>
  <si>
    <t>Asesorías para Actualización de información para procesamiento</t>
  </si>
  <si>
    <t>2.3.04.04.02</t>
  </si>
  <si>
    <t>23040498</t>
  </si>
  <si>
    <t>Otros Gastos en Actualización de información para procesamiento</t>
  </si>
  <si>
    <t>2.3.04.04.98</t>
  </si>
  <si>
    <t>2305</t>
  </si>
  <si>
    <t>ADMINISTRACIÓN DEL ESTADO</t>
  </si>
  <si>
    <t>2.3.05</t>
  </si>
  <si>
    <t>230501</t>
  </si>
  <si>
    <t>Asistencia técnica, divulgación y capacitación a funcionarios del Estado para apoyo a la Administración del Estado</t>
  </si>
  <si>
    <t>2.3.05.01</t>
  </si>
  <si>
    <t>Asistencia técnica, divulgación y capacitación a funcionarios del Estado apoyo Administración Estado</t>
  </si>
  <si>
    <t>230502</t>
  </si>
  <si>
    <t>Administración, Control y Organización Institucional para apoyo a la Gestión del Estado</t>
  </si>
  <si>
    <t>2.3.05.02</t>
  </si>
  <si>
    <t>23050201</t>
  </si>
  <si>
    <t>Saneamiento y Ajuste Fiscal</t>
  </si>
  <si>
    <t>2.3.05.02.01</t>
  </si>
  <si>
    <t>2305020101</t>
  </si>
  <si>
    <t>Pasivo laboral</t>
  </si>
  <si>
    <t>2.3.05.02.01.01</t>
  </si>
  <si>
    <t>2305020103</t>
  </si>
  <si>
    <t>Pasivo Prestacional Pensiones y Cesantías</t>
  </si>
  <si>
    <t>2.3.05.02.01.03</t>
  </si>
  <si>
    <t>2305020105</t>
  </si>
  <si>
    <t>2.3.05.02.01.05</t>
  </si>
  <si>
    <t>23050298</t>
  </si>
  <si>
    <t>Otros Gastos en Administración, Control y Organización Institucional para apoyo a la Gestión del Estado</t>
  </si>
  <si>
    <t>2.3.05.02.98</t>
  </si>
  <si>
    <t>Otros Gastos Administración, Control y Organización Institucional para apoyo Gestión del Estado</t>
  </si>
  <si>
    <t>230503</t>
  </si>
  <si>
    <t>Atención, Control y Organización Institucional para apoyo a la Gestión del Estado</t>
  </si>
  <si>
    <t>2.3.05.03</t>
  </si>
  <si>
    <t>230504</t>
  </si>
  <si>
    <t>Coordinación, Administración, Promoción y/o Seguimiento de Cooperación Técnica y/o Financiera para apoyo a la Administración del Estado</t>
  </si>
  <si>
    <t>2.3.05.04</t>
  </si>
  <si>
    <t>Coord., Admón, Promoción y/o Seguimiento Cooper. Técnica y/o Financiera apoyo Administración Estado</t>
  </si>
  <si>
    <t>2306</t>
  </si>
  <si>
    <t>SUBSIDIOS Y OPERACIONES FINANCIERAS</t>
  </si>
  <si>
    <t>2.3.06</t>
  </si>
  <si>
    <t>230601</t>
  </si>
  <si>
    <t>Créditos</t>
  </si>
  <si>
    <t>2.3.06.01</t>
  </si>
  <si>
    <t>23060101</t>
  </si>
  <si>
    <t>Concesión de Préstamos</t>
  </si>
  <si>
    <t>2.3.06.01.01</t>
  </si>
  <si>
    <t>230602</t>
  </si>
  <si>
    <t>Subsidios Directos</t>
  </si>
  <si>
    <t>2.3.06.02</t>
  </si>
  <si>
    <t>23060201</t>
  </si>
  <si>
    <t>23060203</t>
  </si>
  <si>
    <t>Servicios Publicos Domiciliarios</t>
  </si>
  <si>
    <t>2.3.06.02.03</t>
  </si>
  <si>
    <t>23060205</t>
  </si>
  <si>
    <t>Desarrollo Rural Integrado</t>
  </si>
  <si>
    <t>2.3.06.02.05</t>
  </si>
  <si>
    <t>23060207</t>
  </si>
  <si>
    <t>Apoyo a Juntas de Acción Comunal y Empresas de Economía Solidaria</t>
  </si>
  <si>
    <t>2.3.06.02.07</t>
  </si>
  <si>
    <t>23060209</t>
  </si>
  <si>
    <t>Alimentación Escolar</t>
  </si>
  <si>
    <t>2.3.06.02.09</t>
  </si>
  <si>
    <t>23060211</t>
  </si>
  <si>
    <t>Fomento Minería</t>
  </si>
  <si>
    <t>2.3.06.02.11</t>
  </si>
  <si>
    <t>23060213</t>
  </si>
  <si>
    <t>Para Adquisición de Vivienda de Interés Social</t>
  </si>
  <si>
    <t>2.3.06.02.13</t>
  </si>
  <si>
    <t>23060215</t>
  </si>
  <si>
    <t>Para Adquisición de Lotes</t>
  </si>
  <si>
    <t>2.3.06.02.15</t>
  </si>
  <si>
    <t>230603</t>
  </si>
  <si>
    <t>2.3.06.03</t>
  </si>
  <si>
    <t>230604</t>
  </si>
  <si>
    <t>Inversiones y aportes financieros</t>
  </si>
  <si>
    <t>2.3.06.04</t>
  </si>
  <si>
    <t>23060401</t>
  </si>
  <si>
    <t>Compra de Bonos, Acciones y Otros Títulos Valores</t>
  </si>
  <si>
    <t>2.3.06.04.01</t>
  </si>
  <si>
    <t>230605</t>
  </si>
  <si>
    <t>Capitalización</t>
  </si>
  <si>
    <t>2.3.06.05</t>
  </si>
  <si>
    <t>23060501</t>
  </si>
  <si>
    <t>Participación en Capital de Empresas Públicas Financieras</t>
  </si>
  <si>
    <t>2.3.06.05.01</t>
  </si>
  <si>
    <t>23060503</t>
  </si>
  <si>
    <t>Participación en Capital de Empresas Públicas No Financieras</t>
  </si>
  <si>
    <t>2.3.06.05.03</t>
  </si>
  <si>
    <t>230606</t>
  </si>
  <si>
    <t>Subsidios para el acceso de la población</t>
  </si>
  <si>
    <t>2.3.06.06</t>
  </si>
  <si>
    <t>23060601</t>
  </si>
  <si>
    <t>Subsidio para el Acceso de la Población a Servicios Médicos</t>
  </si>
  <si>
    <t>2.3.06.06.01</t>
  </si>
  <si>
    <t>230607</t>
  </si>
  <si>
    <t>2.3.06.07</t>
  </si>
  <si>
    <t>2395</t>
  </si>
  <si>
    <t>2.3.95</t>
  </si>
  <si>
    <t>24</t>
  </si>
  <si>
    <t>SERVICIO DE LA DEUDA</t>
  </si>
  <si>
    <t>2.4</t>
  </si>
  <si>
    <t>2401</t>
  </si>
  <si>
    <t>DEUDA INTERNA</t>
  </si>
  <si>
    <t>2.4.02</t>
  </si>
  <si>
    <t>240101</t>
  </si>
  <si>
    <t>Amortización</t>
  </si>
  <si>
    <t>2.4.02.01</t>
  </si>
  <si>
    <t>Amortizaciones</t>
  </si>
  <si>
    <t>24010101030101</t>
  </si>
  <si>
    <t>Al Gobierno Central Nacional</t>
  </si>
  <si>
    <t>2.4.02.01.06</t>
  </si>
  <si>
    <t>24010101030103</t>
  </si>
  <si>
    <t>A las Entidades Descentralizadas Nacionales</t>
  </si>
  <si>
    <t>24010101030301</t>
  </si>
  <si>
    <t>Al Gobierno Central Departamental</t>
  </si>
  <si>
    <t>24010101030303</t>
  </si>
  <si>
    <t>A las Entidades Descentralizadas Departamentales</t>
  </si>
  <si>
    <t>24010101030501</t>
  </si>
  <si>
    <t>Al Gobierno Central Municipal y/o Distrital</t>
  </si>
  <si>
    <t>24010101030503</t>
  </si>
  <si>
    <t>A las Entidades Descentralizadas Municipales y/o Distritales</t>
  </si>
  <si>
    <t>2401010106</t>
  </si>
  <si>
    <t>24010103010101</t>
  </si>
  <si>
    <t>24010103010103</t>
  </si>
  <si>
    <t>24010103010105</t>
  </si>
  <si>
    <t>240101030103</t>
  </si>
  <si>
    <t>24010103030101</t>
  </si>
  <si>
    <t>24010103030103</t>
  </si>
  <si>
    <t>24010103030301</t>
  </si>
  <si>
    <t>24010103030303</t>
  </si>
  <si>
    <t>24010103030501</t>
  </si>
  <si>
    <t>24010103030503</t>
  </si>
  <si>
    <t>2401010305</t>
  </si>
  <si>
    <t>2401010306</t>
  </si>
  <si>
    <t>24010198010101</t>
  </si>
  <si>
    <t>2.4.02.01.08</t>
  </si>
  <si>
    <t>24010198010103</t>
  </si>
  <si>
    <t>24010198010105</t>
  </si>
  <si>
    <t>240101980103</t>
  </si>
  <si>
    <t>2.4.02.01.01</t>
  </si>
  <si>
    <t>24010198030101</t>
  </si>
  <si>
    <t>24010198030103</t>
  </si>
  <si>
    <t>24010198030301</t>
  </si>
  <si>
    <t>24010198030303</t>
  </si>
  <si>
    <t>24010198030501</t>
  </si>
  <si>
    <t>24010198030503</t>
  </si>
  <si>
    <t>2401019805</t>
  </si>
  <si>
    <t>2401019806</t>
  </si>
  <si>
    <t>2.4.02.01.05</t>
  </si>
  <si>
    <t>240102</t>
  </si>
  <si>
    <t>2.4.02.02</t>
  </si>
  <si>
    <t>24010201030101</t>
  </si>
  <si>
    <t>2.4.02.02.06</t>
  </si>
  <si>
    <t>24010201030103</t>
  </si>
  <si>
    <t>24010201030301</t>
  </si>
  <si>
    <t>24010201030303</t>
  </si>
  <si>
    <t>24010201030501</t>
  </si>
  <si>
    <t>24010201030503</t>
  </si>
  <si>
    <t>2401020106</t>
  </si>
  <si>
    <t>24010203010101</t>
  </si>
  <si>
    <t>24010203010103</t>
  </si>
  <si>
    <t>24010203010105</t>
  </si>
  <si>
    <t>240102030103</t>
  </si>
  <si>
    <t>24010203030101</t>
  </si>
  <si>
    <t>24010203030103</t>
  </si>
  <si>
    <t>24010203030301</t>
  </si>
  <si>
    <t>24010203030303</t>
  </si>
  <si>
    <t>24010203030501</t>
  </si>
  <si>
    <t>24010203030503</t>
  </si>
  <si>
    <t>2401020305</t>
  </si>
  <si>
    <t>2401020306</t>
  </si>
  <si>
    <t>24010298010101</t>
  </si>
  <si>
    <t>2.4.02.02.08</t>
  </si>
  <si>
    <t>24010298010103</t>
  </si>
  <si>
    <t>24010298010105</t>
  </si>
  <si>
    <t>240102980103</t>
  </si>
  <si>
    <t>2.4.02.02.01</t>
  </si>
  <si>
    <t>24010298030101</t>
  </si>
  <si>
    <t>24010298030103</t>
  </si>
  <si>
    <t>24010298030301</t>
  </si>
  <si>
    <t>24010298030303</t>
  </si>
  <si>
    <t>24010298030501</t>
  </si>
  <si>
    <t>24010298030503</t>
  </si>
  <si>
    <t>2401029805</t>
  </si>
  <si>
    <t>2401029806</t>
  </si>
  <si>
    <t>2.4.02.02.05</t>
  </si>
  <si>
    <t>240103</t>
  </si>
  <si>
    <t>Comisiones y Otros</t>
  </si>
  <si>
    <t>2.4.02.03</t>
  </si>
  <si>
    <t>Comisiones</t>
  </si>
  <si>
    <t>24010301010101</t>
  </si>
  <si>
    <t>2.4.02.03.06</t>
  </si>
  <si>
    <t>24010301010103</t>
  </si>
  <si>
    <t>24010301010105</t>
  </si>
  <si>
    <t>240103010103</t>
  </si>
  <si>
    <t>24010301030101</t>
  </si>
  <si>
    <t>24010301030103</t>
  </si>
  <si>
    <t>24010301030301</t>
  </si>
  <si>
    <t>24010301030303</t>
  </si>
  <si>
    <t>24010301030501</t>
  </si>
  <si>
    <t>24010301030503</t>
  </si>
  <si>
    <t>2401030105</t>
  </si>
  <si>
    <t>2401030106</t>
  </si>
  <si>
    <t>24010398010101</t>
  </si>
  <si>
    <t>2.4.02.03.08</t>
  </si>
  <si>
    <t>24010398010103</t>
  </si>
  <si>
    <t>24010398010105</t>
  </si>
  <si>
    <t>240103980103</t>
  </si>
  <si>
    <t>2.4.02.03.01</t>
  </si>
  <si>
    <t>24010398030101</t>
  </si>
  <si>
    <t>24010398030103</t>
  </si>
  <si>
    <t>24010398030301</t>
  </si>
  <si>
    <t>24010398030303</t>
  </si>
  <si>
    <t>24010398030501</t>
  </si>
  <si>
    <t>24010398030503</t>
  </si>
  <si>
    <t>2401039805</t>
  </si>
  <si>
    <t>2401039806</t>
  </si>
  <si>
    <t>2.4.02.03.05</t>
  </si>
  <si>
    <t>240195</t>
  </si>
  <si>
    <t>2.4.02.95</t>
  </si>
  <si>
    <t>2402</t>
  </si>
  <si>
    <t>DEUDA EXTERNA</t>
  </si>
  <si>
    <t>2.4.01</t>
  </si>
  <si>
    <t>240201</t>
  </si>
  <si>
    <t>2.4.01.01</t>
  </si>
  <si>
    <t>240201010701</t>
  </si>
  <si>
    <t>A los Gobiernos</t>
  </si>
  <si>
    <t>2.4.01.01.06</t>
  </si>
  <si>
    <t>240201010703</t>
  </si>
  <si>
    <t>240201010705</t>
  </si>
  <si>
    <t>240201010707</t>
  </si>
  <si>
    <t>A la Banca Multilateral</t>
  </si>
  <si>
    <t>240201010709</t>
  </si>
  <si>
    <t>A los Proveedores Extranjeros</t>
  </si>
  <si>
    <t>240201980701</t>
  </si>
  <si>
    <t>2.4.01.01.04</t>
  </si>
  <si>
    <t>240201980703</t>
  </si>
  <si>
    <t>2.4.01.01.03</t>
  </si>
  <si>
    <t>240201980705</t>
  </si>
  <si>
    <t>2.4.01.01.01</t>
  </si>
  <si>
    <t>240201980707</t>
  </si>
  <si>
    <t>2.4.01.01.02</t>
  </si>
  <si>
    <t>240201980709</t>
  </si>
  <si>
    <t>2.4.01.01.05</t>
  </si>
  <si>
    <t>240202</t>
  </si>
  <si>
    <t>2.4.01.02</t>
  </si>
  <si>
    <t>240202010701</t>
  </si>
  <si>
    <t>2.4.01.02.06</t>
  </si>
  <si>
    <t>240202010703</t>
  </si>
  <si>
    <t>240202010705</t>
  </si>
  <si>
    <t>240202010707</t>
  </si>
  <si>
    <t>240202010709</t>
  </si>
  <si>
    <t>240202980701</t>
  </si>
  <si>
    <t>2.4.01.02.04</t>
  </si>
  <si>
    <t>240202980703</t>
  </si>
  <si>
    <t>2.4.01.02.03</t>
  </si>
  <si>
    <t>240202980705</t>
  </si>
  <si>
    <t>2.4.01.02.01</t>
  </si>
  <si>
    <t>240202980707</t>
  </si>
  <si>
    <t>2.4.01.02.02</t>
  </si>
  <si>
    <t>240202980709</t>
  </si>
  <si>
    <t>2.4.01.02.05</t>
  </si>
  <si>
    <t>240203</t>
  </si>
  <si>
    <t>2.4.01.03</t>
  </si>
  <si>
    <t>240203010701</t>
  </si>
  <si>
    <t>2.4.01.03.06</t>
  </si>
  <si>
    <t>240203010703</t>
  </si>
  <si>
    <t>240203010705</t>
  </si>
  <si>
    <t>240203010707</t>
  </si>
  <si>
    <t>240203010709</t>
  </si>
  <si>
    <t>240203980701</t>
  </si>
  <si>
    <t>2.4.01.03.04</t>
  </si>
  <si>
    <t>240203980703</t>
  </si>
  <si>
    <t>2.4.01.03.03</t>
  </si>
  <si>
    <t>240203980705</t>
  </si>
  <si>
    <t>2.4.01.03.01</t>
  </si>
  <si>
    <t>240203980707</t>
  </si>
  <si>
    <t>2.4.01.03.02</t>
  </si>
  <si>
    <t>240203980709</t>
  </si>
  <si>
    <t>2.4.01.03.05</t>
  </si>
  <si>
    <t>240295</t>
  </si>
  <si>
    <t>2.4.01.95</t>
  </si>
  <si>
    <t>3</t>
  </si>
  <si>
    <t>INGRESOS DE TERCEROS</t>
  </si>
  <si>
    <t>31</t>
  </si>
  <si>
    <t>Retención en la Fuente</t>
  </si>
  <si>
    <t>3.1</t>
  </si>
  <si>
    <t>32</t>
  </si>
  <si>
    <t>Retención en la Fuente ICA</t>
  </si>
  <si>
    <t>3.2</t>
  </si>
  <si>
    <t>33</t>
  </si>
  <si>
    <t>Iva</t>
  </si>
  <si>
    <t>3.3</t>
  </si>
  <si>
    <t>34</t>
  </si>
  <si>
    <t>Timbre</t>
  </si>
  <si>
    <t>3.4</t>
  </si>
  <si>
    <t>35</t>
  </si>
  <si>
    <t>Sobretasa Ambiental</t>
  </si>
  <si>
    <t>3.5</t>
  </si>
  <si>
    <t>36</t>
  </si>
  <si>
    <t>S. G. P. Resguardos Indígenas</t>
  </si>
  <si>
    <t>3.6</t>
  </si>
  <si>
    <t>38</t>
  </si>
  <si>
    <t>Otros ingresos de terceros</t>
  </si>
  <si>
    <t>3.8</t>
  </si>
  <si>
    <t>4</t>
  </si>
  <si>
    <t>PAGOS A TERCEROS</t>
  </si>
  <si>
    <t>41</t>
  </si>
  <si>
    <t>4.1</t>
  </si>
  <si>
    <t>42</t>
  </si>
  <si>
    <t>4.2</t>
  </si>
  <si>
    <t>43</t>
  </si>
  <si>
    <t>4.3</t>
  </si>
  <si>
    <t>44</t>
  </si>
  <si>
    <t>4.4</t>
  </si>
  <si>
    <t>45</t>
  </si>
  <si>
    <t>4.5</t>
  </si>
  <si>
    <t>46</t>
  </si>
  <si>
    <t>4.6</t>
  </si>
  <si>
    <t>48</t>
  </si>
  <si>
    <t>Otros pagos a terceros</t>
  </si>
  <si>
    <t>4.8</t>
  </si>
  <si>
    <t>6</t>
  </si>
  <si>
    <t>TRASLADOS</t>
  </si>
  <si>
    <t>62</t>
  </si>
  <si>
    <t>Al Concejo</t>
  </si>
  <si>
    <t>6.2</t>
  </si>
  <si>
    <t>63</t>
  </si>
  <si>
    <t>A la Contraloría</t>
  </si>
  <si>
    <t>6.3</t>
  </si>
  <si>
    <t>64</t>
  </si>
  <si>
    <t>A la Personería</t>
  </si>
  <si>
    <t>6.4</t>
  </si>
  <si>
    <t>Tabla de Homologación de Subrecursos SIDEF a Orígenes Específicos del Ingreso CHIP</t>
  </si>
  <si>
    <t>COD_REC</t>
  </si>
  <si>
    <t>COD_SREC</t>
  </si>
  <si>
    <t>10</t>
  </si>
  <si>
    <t>001</t>
  </si>
  <si>
    <t>Recursos Corrientes Libre Destinación</t>
  </si>
  <si>
    <t>Rentas propias (administración central) o recursos propios (entidades descentralizadas) de libre destinación</t>
  </si>
  <si>
    <t>Recursos del Crédito Interno</t>
  </si>
  <si>
    <t>037</t>
  </si>
  <si>
    <t>Recursos de capital del Tesoro de la Nación, Crédito Interno</t>
  </si>
  <si>
    <t>002</t>
  </si>
  <si>
    <t>Recursos de Tenedores de Bonos</t>
  </si>
  <si>
    <t>038</t>
  </si>
  <si>
    <t>Recursos de capital del Tesoro de la Nación, Tenedores de Bonos</t>
  </si>
  <si>
    <t>003</t>
  </si>
  <si>
    <t>039</t>
  </si>
  <si>
    <t>Recursos de capital del Tesoro de la Nación o de la Tesorería de entidades descentralizadas, Recuperación de Cartera</t>
  </si>
  <si>
    <t>004</t>
  </si>
  <si>
    <t>040</t>
  </si>
  <si>
    <t>Recursos de capital del Tesoro de la Nación o de la Tesorería de entidades descentralizadas, Rendimientos por Operaciones Financieras</t>
  </si>
  <si>
    <t>005</t>
  </si>
  <si>
    <t>Enajenación de Activos - Garantía para pago de pensiones</t>
  </si>
  <si>
    <t>041</t>
  </si>
  <si>
    <t>Recursos de capital del Tesoro de la Nación o de la Tesorería de entidades descentralizadas, Enajenación de Activos</t>
  </si>
  <si>
    <t>006</t>
  </si>
  <si>
    <t>Enajenación de Activos - Otros</t>
  </si>
  <si>
    <t>007</t>
  </si>
  <si>
    <t>Reintegros, otros Recursos del Balance y Recursos no Apropiados</t>
  </si>
  <si>
    <t>042</t>
  </si>
  <si>
    <t>Recursos de capital del Tesoro de la Nación o de la Tesorería de entidades descentralizadas, Reintegros, otros Recursos del Balance y Recursos no Apropiados</t>
  </si>
  <si>
    <t>008</t>
  </si>
  <si>
    <t>Utilidades Banco de la República</t>
  </si>
  <si>
    <t>043</t>
  </si>
  <si>
    <t>Recursos de capital del Tesoro de la Nación, Utilidades Banco de la República</t>
  </si>
  <si>
    <t>009</t>
  </si>
  <si>
    <t>Otros Excedentes Financieros y Utilidades</t>
  </si>
  <si>
    <t>044</t>
  </si>
  <si>
    <t>Recursos de capital del Tesoro de la Nación, Otros Excedentes Financieros y Utilidades / Recursos de capital de la Tesorería de entidades descentralizadas, Excedentes Financieros y Utilidades</t>
  </si>
  <si>
    <t>010</t>
  </si>
  <si>
    <t>Recursos de Tesorería / Superávit Fiscal</t>
  </si>
  <si>
    <t>047</t>
  </si>
  <si>
    <t>Recursos de capital del Tesoro de la Nación, Otros Recursos de Tesorería y/o Superávit Fiscal / Recursos de capital de la Tesorería de entidades descentralizadas, Otros Recursos de Tesorería</t>
  </si>
  <si>
    <t>Tabla de Homologación de Subrecursos SIDEF a Destinaciones de recursos CHIP</t>
  </si>
  <si>
    <t>Descripción</t>
  </si>
  <si>
    <t>Libre Destinación</t>
  </si>
  <si>
    <t>Recursos Corrientes para Educación - General</t>
  </si>
  <si>
    <t>Educación - General</t>
  </si>
  <si>
    <t>Recursos Corrientes para Educación - Educación Preescolar</t>
  </si>
  <si>
    <t>Educación - Educación Preescolar</t>
  </si>
  <si>
    <t>Recursos Corrientes para Educación - Educación Primaria</t>
  </si>
  <si>
    <t>Educación - Educación Primaria</t>
  </si>
  <si>
    <t>Recursos Corrientes para Educación - Educación Secundaria y Media Vocacional</t>
  </si>
  <si>
    <t>Educación - Educación Secundaria y Media Vocacional</t>
  </si>
  <si>
    <t>Recursos Corrientes para Educación - Capacitación Técnica no Profesional</t>
  </si>
  <si>
    <t>Educación - Capacitación Técnica no Profesional</t>
  </si>
  <si>
    <t>Recursos Corrientes para Educación - Educación Superior</t>
  </si>
  <si>
    <t>Educación - Educación Superior</t>
  </si>
  <si>
    <t>Recursos Corrientes para Educación - Educación de Adultos</t>
  </si>
  <si>
    <t>Educación - Educación de Adultos</t>
  </si>
  <si>
    <t>Recursos Corrientes para Educación - Educación Especial</t>
  </si>
  <si>
    <t>Educación - Educación Especial</t>
  </si>
  <si>
    <t>Recursos Corrientes para Salud - General</t>
  </si>
  <si>
    <t>Salud - General</t>
  </si>
  <si>
    <t>011</t>
  </si>
  <si>
    <t>Recursos Corrientes para Salud - Acciones de Salud Pública</t>
  </si>
  <si>
    <t>Salud - Acciones de Salud Pública</t>
  </si>
  <si>
    <t>012</t>
  </si>
  <si>
    <t>Recursos Corrientes para Salud - Servicios Generales de Salud</t>
  </si>
  <si>
    <t>Salud - Servicios Generales de Salud</t>
  </si>
  <si>
    <t>013</t>
  </si>
  <si>
    <t>Recursos Corrientes para Salud - Servicios Especializados de Salud</t>
  </si>
  <si>
    <t>Salud - Servicios Especializados de Salud</t>
  </si>
  <si>
    <t>014</t>
  </si>
  <si>
    <t>Recursos Corrientes para Salud - Servicios Integrales de Salud</t>
  </si>
  <si>
    <t>Salud - Servicios Integrales de Salud</t>
  </si>
  <si>
    <t>015</t>
  </si>
  <si>
    <t>Recursos Corrientes para Salud - Subsidios a la demanda</t>
  </si>
  <si>
    <t>Salud - Subsidios a la demanda</t>
  </si>
  <si>
    <t>016</t>
  </si>
  <si>
    <t>Recursos Corrientes para Salud - Prestación de servicios de salud a la población pobre no afiliada</t>
  </si>
  <si>
    <t>Salud - Prestación de servicios de salud a la población pobre no afiliada</t>
  </si>
  <si>
    <t>017</t>
  </si>
  <si>
    <t>Recursos Corrientes para Administración y Protección del Medio Ambiente - General</t>
  </si>
  <si>
    <t>Administración y Protección del Medio Ambiente - General</t>
  </si>
  <si>
    <t>018</t>
  </si>
  <si>
    <t>Recursos Corrientes para Administración y Protección del Medio Ambiente - Conservación</t>
  </si>
  <si>
    <t>Administración y Protección del Medio Ambiente - Conservación</t>
  </si>
  <si>
    <t>019</t>
  </si>
  <si>
    <t>Recursos Corrientes para Administración y Protección del Medio Ambiente - Manejo</t>
  </si>
  <si>
    <t>Administración y Protección del Medio Ambiente - Manejo</t>
  </si>
  <si>
    <t>020</t>
  </si>
  <si>
    <t>Recursos Corrientes para Administración y Protección del Medio Ambiente - Mitigación</t>
  </si>
  <si>
    <t>Administración y Protección del Medio Ambiente - Mitigación</t>
  </si>
  <si>
    <t>021</t>
  </si>
  <si>
    <t>Recursos Corrientes para Agua Potable y Saneamiento Básico - General</t>
  </si>
  <si>
    <t>Agua Potable y Saneamiento Básico - General</t>
  </si>
  <si>
    <t>022</t>
  </si>
  <si>
    <t>Recursos Corrientes para Agua Potable y Saneamiento Básico - Acueducto</t>
  </si>
  <si>
    <t>Agua Potable y Saneamiento Básico - Acueducto</t>
  </si>
  <si>
    <t>023</t>
  </si>
  <si>
    <t>Recursos Corrientes para Agua Potable y Saneamiento Básico - Manejo y Control de Residuos Sólidos</t>
  </si>
  <si>
    <t>Agua Potable y Saneamiento Básico - Manejo y Control de Residuos Sólidos</t>
  </si>
  <si>
    <t>024</t>
  </si>
  <si>
    <t>Recursos Corrientes para Agua Potable y Saneamiento Básico - Alcantarillado</t>
  </si>
  <si>
    <t>Agua Potable y Saneamiento Básico - Alcantarillado</t>
  </si>
  <si>
    <t>025</t>
  </si>
  <si>
    <t>Recursos Corrientes para Agua Potable y Saneamiento Básico - Agua Potable</t>
  </si>
  <si>
    <t>Agua Potable y Saneamiento Básico - Agua Potable</t>
  </si>
  <si>
    <t>026</t>
  </si>
  <si>
    <t>Recursos Corrientes para Agua Potable y Saneamiento Básico - Mataderos, Plazas de Mercado y Cementerios</t>
  </si>
  <si>
    <t>Agua Potable y Saneamiento Básico - Mataderos, Plazas de Mercado y Cementerios</t>
  </si>
  <si>
    <t>027</t>
  </si>
  <si>
    <t>Recursos Corrientes para Agua Potable y Saneamiento Básico - Saneamiento Básico Rural</t>
  </si>
  <si>
    <t>Agua Potable y Saneamiento Básico - Saneamiento Básico Rural</t>
  </si>
  <si>
    <t>028</t>
  </si>
  <si>
    <t>Recursos Corrientes para Atención a Grupos Vulnerables</t>
  </si>
  <si>
    <t>Atención a Grupos Vulnerables</t>
  </si>
  <si>
    <t>029</t>
  </si>
  <si>
    <t>Recursos Corrientes para Ciencia y Tecnología - General</t>
  </si>
  <si>
    <t>Ciencia y Tecnología - General</t>
  </si>
  <si>
    <t>030</t>
  </si>
  <si>
    <t>Recursos Corrientes para Ciencia y Tecnología - Ciencia</t>
  </si>
  <si>
    <t>Ciencia y Tecnología - Ciencia</t>
  </si>
  <si>
    <t>031</t>
  </si>
  <si>
    <t>Recursos Corrientes para Ciencia y Tecnología - Tecnología</t>
  </si>
  <si>
    <t>Ciencia y Tecnología - Tecnología</t>
  </si>
  <si>
    <t>032</t>
  </si>
  <si>
    <t>Recursos Corrientes para Comunicación - General</t>
  </si>
  <si>
    <t>Comunicación - General</t>
  </si>
  <si>
    <t>033</t>
  </si>
  <si>
    <t>Recursos Corrientes para Comunicación - Correo</t>
  </si>
  <si>
    <t>Comunicación - Correo</t>
  </si>
  <si>
    <t>034</t>
  </si>
  <si>
    <t>Recursos Corrientes para Comunicación - Telefonía</t>
  </si>
  <si>
    <t>Comunicación - Telefonía</t>
  </si>
  <si>
    <t>035</t>
  </si>
  <si>
    <t>Recursos Corrientes para Comunicación - Telegrama y Telex</t>
  </si>
  <si>
    <t>Comunicación - Telegrama y Telex</t>
  </si>
  <si>
    <t>036</t>
  </si>
  <si>
    <t>Recursos Corrientes para Comunicación - Radio</t>
  </si>
  <si>
    <t>Comunicación - Radio</t>
  </si>
  <si>
    <t>Recursos Corrientes para Comunicación - Televisión</t>
  </si>
  <si>
    <t>Comunicación - Televisión</t>
  </si>
  <si>
    <t>Recursos Corrientes para Comunicación - Servicios de Valor Agregado en Comunicaciones</t>
  </si>
  <si>
    <t>Comunicación - Servicios de Valor Agregado en Comunicaciones</t>
  </si>
  <si>
    <t>Recursos Corrientes para Transporte - General</t>
  </si>
  <si>
    <t>Transporte - General</t>
  </si>
  <si>
    <t>Recursos Corrientes para Transporte - Red Troncal Nacional Vial - Primaria</t>
  </si>
  <si>
    <t>Transporte - Red Troncal Nacional Vial - Primaria</t>
  </si>
  <si>
    <t>Recursos Corrientes para Transporte - Red Secundaria Vial</t>
  </si>
  <si>
    <t>Transporte - Red Secundaria Vial</t>
  </si>
  <si>
    <t>Recursos Corrientes para Transporte - Red Terciaria Vial - Caminos Vecinales</t>
  </si>
  <si>
    <t>Transporte - Red Terciaria Vial - Caminos Vecinales</t>
  </si>
  <si>
    <t>Recursos Corrientes para Transporte - Red Urbana Vial</t>
  </si>
  <si>
    <t>Transporte - Red Urbana Vial</t>
  </si>
  <si>
    <t>Recursos Corrientes para Transporte - Transporte Férreo</t>
  </si>
  <si>
    <t>Transporte - Transporte Férreo</t>
  </si>
  <si>
    <t>045</t>
  </si>
  <si>
    <t>Recursos Corrientes para Transporte - Transporte Fluvial</t>
  </si>
  <si>
    <t>Transporte - Transporte Fluvial</t>
  </si>
  <si>
    <t>046</t>
  </si>
  <si>
    <t>Recursos Corrientes para Transporte - Transporte Marítimo</t>
  </si>
  <si>
    <t>Transporte - Transporte Marítimo</t>
  </si>
  <si>
    <t>Recursos Corrientes para Transporte - Transporte Aéreo</t>
  </si>
  <si>
    <t>Transporte - Transporte Aéreo</t>
  </si>
  <si>
    <t>048</t>
  </si>
  <si>
    <t>Recursos Corrientes para Cultura</t>
  </si>
  <si>
    <t>Cultura</t>
  </si>
  <si>
    <t>049</t>
  </si>
  <si>
    <t>Recursos Corrientes para Desarrollo Agropecuario, Silvicultura y Pesca - General</t>
  </si>
  <si>
    <t>Desarrollo Agropecuario, Silvicultura y Pesca - General</t>
  </si>
  <si>
    <t>050</t>
  </si>
  <si>
    <t>Recursos Corrientes para Desarrollo Agropecuario, Silvicultura y Pesca - Agrícola</t>
  </si>
  <si>
    <t>Desarrollo Agropecuario, Silvicultura y Pesca - Agrícola</t>
  </si>
  <si>
    <t>051</t>
  </si>
  <si>
    <t>Recursos Corrientes para Desarrollo Agropecuario, Silvicultura y Pesca - Pecuario</t>
  </si>
  <si>
    <t>Desarrollo Agropecuario, Silvicultura y Pesca - Pecuario</t>
  </si>
  <si>
    <t>052</t>
  </si>
  <si>
    <t>Recursos Corrientes para Desarrollo Agropecuario, Silvicultura y Pesca - Silvicultura</t>
  </si>
  <si>
    <t>Desarrollo Agropecuario, Silvicultura y Pesca - Silvicultura</t>
  </si>
  <si>
    <t>053</t>
  </si>
  <si>
    <t>Recursos Corrientes para Desarrollo Agropecuario, Silvicultura y Pesca - Pesca y Acuicultura</t>
  </si>
  <si>
    <t>Desarrollo Agropecuario, Silvicultura y Pesca - Pesca y Acuicultura</t>
  </si>
  <si>
    <t>054</t>
  </si>
  <si>
    <t>Recursos Corrientes para Desarrollo Comunitario - General</t>
  </si>
  <si>
    <t>Desarrollo Comunitario - General</t>
  </si>
  <si>
    <t>055</t>
  </si>
  <si>
    <t>Recursos Corrientes para Desarrollo Comunitario - Asistencia Directa a la Comunidad</t>
  </si>
  <si>
    <t>Desarrollo Comunitario - Asistencia Directa a la Comunidad</t>
  </si>
  <si>
    <t>056</t>
  </si>
  <si>
    <t>Recursos Corrientes para Desarrollo Comunitario - Participación Comunitaria</t>
  </si>
  <si>
    <t>Desarrollo Comunitario - Participación Comunitaria</t>
  </si>
  <si>
    <t>057</t>
  </si>
  <si>
    <t>Recursos Corrientes para Desarrollo Comunitario - Formas Asociativas y Cooperativas</t>
  </si>
  <si>
    <t>Desarrollo Comunitario - Formas Asociativas y Cooperativas</t>
  </si>
  <si>
    <t>058</t>
  </si>
  <si>
    <t>Recursos Corrientes para Desarrollo Industrial - General</t>
  </si>
  <si>
    <t>Desarrollo Industrial - General</t>
  </si>
  <si>
    <t>059</t>
  </si>
  <si>
    <t>Recursos Corrientes para Desarrollo Industrial - Microempresa e Industria Artesanal</t>
  </si>
  <si>
    <t>Desarrollo Industrial - Microempresa e Industria Artesanal</t>
  </si>
  <si>
    <t>060</t>
  </si>
  <si>
    <t>Recursos Corrientes para Desarrollo Industrial - Pequeña y mediana Industria</t>
  </si>
  <si>
    <t>Desarrollo Industrial - Pequeña y mediana Industria</t>
  </si>
  <si>
    <t>061</t>
  </si>
  <si>
    <t>Recursos Corrientes para Desarrollo Industrial - Gran Industria</t>
  </si>
  <si>
    <t>Desarrollo Industrial - Gran Industria</t>
  </si>
  <si>
    <t>062</t>
  </si>
  <si>
    <t>Recursos Corrientes para Desarrollo Comercial - Comercio Interno</t>
  </si>
  <si>
    <t>063</t>
  </si>
  <si>
    <t>Desarrollo Comercial - Comercio Interno</t>
  </si>
  <si>
    <t>Recursos Corrientes para Desarrollo Comercial - Comercio Externo</t>
  </si>
  <si>
    <t>064</t>
  </si>
  <si>
    <t>Desarrollo Comercial - Comercio Externo</t>
  </si>
  <si>
    <t>Recursos Corrientes para Desarrollo Turístico</t>
  </si>
  <si>
    <t>065</t>
  </si>
  <si>
    <t>Desarrollo Turístico</t>
  </si>
  <si>
    <t>Recursos Corrientes para Fortalecimiento Institucional - General</t>
  </si>
  <si>
    <t>066</t>
  </si>
  <si>
    <t>Fortalecimiento Institucional - General</t>
  </si>
  <si>
    <t>Recursos Corrientes para Fortalecimiento Institucional - Procesos integrales de evaluación institucional y reorganización administrativa</t>
  </si>
  <si>
    <t>067</t>
  </si>
  <si>
    <t>Fortalecimiento Institucional - Procesos integrales de evaluación institucional y reorganización administrativa</t>
  </si>
  <si>
    <t>Recursos Corrientes para Fortalecimiento Institucional - Programas de saneamiento fiscal y financiero</t>
  </si>
  <si>
    <t>068</t>
  </si>
  <si>
    <t>Fortalecimiento Institucional - Programas de saneamiento fiscal y financiero</t>
  </si>
  <si>
    <t>Recursos Corrientes para Fortalecimiento Institucional - Programas orientados al desarrollo eficientes de las competencias</t>
  </si>
  <si>
    <t>069</t>
  </si>
  <si>
    <t>Fortalecimiento Institucional - Programas orientados al desarrollo eficientes de las competencias</t>
  </si>
  <si>
    <t>Recursos Corrientes para Educación Física, Deporte y Recreación - General</t>
  </si>
  <si>
    <t>070</t>
  </si>
  <si>
    <t>Educación Física, Deporte y Recreación - General</t>
  </si>
  <si>
    <t>Recursos Corrientes para Educación Física, Deporte y Recreación - Educación Física</t>
  </si>
  <si>
    <t>071</t>
  </si>
  <si>
    <t>Educación Física, Deporte y Recreación - Educación Física</t>
  </si>
  <si>
    <t>Recursos Corrientes para Educación Física, Deporte y Recreación - Deporte</t>
  </si>
  <si>
    <t>072</t>
  </si>
  <si>
    <t>Educación Física, Deporte y Recreación - Deporte</t>
  </si>
  <si>
    <t>Recursos Corrientes para Educación Física, Deporte y Recreación - Recreación</t>
  </si>
  <si>
    <t>073</t>
  </si>
  <si>
    <t>Educación Física, Deporte y Recreación - Recreación</t>
  </si>
  <si>
    <t>Recursos Corrientes para Defensa y Seguridad - General</t>
  </si>
  <si>
    <t>074</t>
  </si>
  <si>
    <t>Defensa y Seguridad - General</t>
  </si>
  <si>
    <t>Recursos Corrientes para Defensa y Seguridad - Defensa y Seguridad Interna</t>
  </si>
  <si>
    <t>075</t>
  </si>
  <si>
    <t>Defensa y Seguridad - Defensa y Seguridad Interna</t>
  </si>
  <si>
    <t>Recursos Corrientes para Defensa y Seguridad - Defensa y Seguridad Externa</t>
  </si>
  <si>
    <t>076</t>
  </si>
  <si>
    <t>Defensa y Seguridad - Defensa y Seguridad Externa</t>
  </si>
  <si>
    <t>Recursos Corrientes para Defensa y Seguridad - Defensa Civil</t>
  </si>
  <si>
    <t>077</t>
  </si>
  <si>
    <t>Defensa y Seguridad - Defensa Civil</t>
  </si>
  <si>
    <t>Recursos Corrientes para Justicia - General</t>
  </si>
  <si>
    <t>078</t>
  </si>
  <si>
    <t>Justicia - General</t>
  </si>
  <si>
    <t>Recursos Corrientes para Justicia - Rehabilitación de Menores</t>
  </si>
  <si>
    <t>079</t>
  </si>
  <si>
    <t>Justicia - Rehabilitación de Menores</t>
  </si>
  <si>
    <t>Recursos Corrientes para Justicia - Sistema Penitenciario y Carcelario</t>
  </si>
  <si>
    <t>080</t>
  </si>
  <si>
    <t>Justicia - Sistema Penitenciario y Carcelario</t>
  </si>
  <si>
    <t>Recursos Corrientes para Justicia - Administración de Justicia</t>
  </si>
  <si>
    <t>081</t>
  </si>
  <si>
    <t>Justicia - Administración de Justicia</t>
  </si>
  <si>
    <t>Recursos Corrientes para Justicia - Prevención de la Delincuencia</t>
  </si>
  <si>
    <t>082</t>
  </si>
  <si>
    <t>Justicia - Prevención de la Delincuencia</t>
  </si>
  <si>
    <t>Recursos Corrientes para Prevención y Atención de Desastres - General</t>
  </si>
  <si>
    <t>083</t>
  </si>
  <si>
    <t>Prevención y Atención de Desastres - General</t>
  </si>
  <si>
    <t>Recursos Corrientes para Prevención y Atención de Desastres - Prevención</t>
  </si>
  <si>
    <t>084</t>
  </si>
  <si>
    <t>Prevención y Atención de Desastres - Prevención</t>
  </si>
  <si>
    <t>Recursos Corrientes para Prevención y Atención de Desastres - Atención</t>
  </si>
  <si>
    <t>085</t>
  </si>
  <si>
    <t>Prevención y Atención de Desastres - Atención</t>
  </si>
  <si>
    <t>Recursos Corrientes para Sector Eléctrico - General</t>
  </si>
  <si>
    <t>086</t>
  </si>
  <si>
    <t>Sector Eléctrico - General</t>
  </si>
  <si>
    <t>Recursos Corrientes para Sector Eléctrico - Generación Eléctrica</t>
  </si>
  <si>
    <t>087</t>
  </si>
  <si>
    <t>Sector Eléctrico - Generación Eléctrica</t>
  </si>
  <si>
    <t>Recursos Corrientes para Sector Eléctrico - Transmisión Eléctrica</t>
  </si>
  <si>
    <t>088</t>
  </si>
  <si>
    <t>Sector Eléctrico - Transmisión Eléctrica</t>
  </si>
  <si>
    <t>Recursos Corrientes para Sector Eléctrico - Distribución Eléctrica</t>
  </si>
  <si>
    <t>089</t>
  </si>
  <si>
    <t>Sector Eléctrico - Distribución Eléctrica</t>
  </si>
  <si>
    <t>Recursos Corrientes para Sector Eléctrico - Comercialización Eléctrica</t>
  </si>
  <si>
    <t>090</t>
  </si>
  <si>
    <t>Sector Eléctrico - Comercialización Eléctrica</t>
  </si>
  <si>
    <t>Recursos Corrientes para Sector Minero</t>
  </si>
  <si>
    <t>091</t>
  </si>
  <si>
    <t>Sector Minero</t>
  </si>
  <si>
    <t>Recursos Corrientes para Sector Petróleo y Gas - General</t>
  </si>
  <si>
    <t>092</t>
  </si>
  <si>
    <t>Sector Petróleo y Gas - General</t>
  </si>
  <si>
    <t>Recursos Corrientes para Sector Petróleo y Gas - Petróleo</t>
  </si>
  <si>
    <t>093</t>
  </si>
  <si>
    <t>Sector Petróleo y Gas - Petróleo</t>
  </si>
  <si>
    <t>Recursos Corrientes para Sector Petróleo y Gas - Gas</t>
  </si>
  <si>
    <t>094</t>
  </si>
  <si>
    <t>Sector Petróleo y Gas - Gas</t>
  </si>
  <si>
    <t>Recursos Corrientes para Vivienda - General</t>
  </si>
  <si>
    <t>095</t>
  </si>
  <si>
    <t>Vivienda - General</t>
  </si>
  <si>
    <t>Recursos Corrientes para Vivienda - Soluciones de Vivienda Interés Social Rural</t>
  </si>
  <si>
    <t>096</t>
  </si>
  <si>
    <t>Vivienda - Soluciones de Vivienda Interés Social Rural</t>
  </si>
  <si>
    <t>Recursos Corrientes para Vivienda - Soluciones de Vivienda Interés Social Urbana</t>
  </si>
  <si>
    <t>097</t>
  </si>
  <si>
    <t>Vivienda - Soluciones de Vivienda Interés Social Urbana</t>
  </si>
  <si>
    <t>Recursos Corrientes para Servicio de la Deuda</t>
  </si>
  <si>
    <t>098</t>
  </si>
  <si>
    <t>Servicio de la Deuda</t>
  </si>
  <si>
    <t>Recursos Corrientes para Sector Gobierno - Relaciones Exteriores</t>
  </si>
  <si>
    <t>100</t>
  </si>
  <si>
    <t>Sector Gobierno - Relaciones Exteriores</t>
  </si>
  <si>
    <t>099</t>
  </si>
  <si>
    <t>Recursos Corrientes para Sector Trabajo y Seguridad Social - General</t>
  </si>
  <si>
    <t>101</t>
  </si>
  <si>
    <t>Sector Trabajo y Seguridad Social - General</t>
  </si>
  <si>
    <t>Recursos Corrientes para Sector Trabajo y Seguridad Social - Reglamentación de Trabajo</t>
  </si>
  <si>
    <t>102</t>
  </si>
  <si>
    <t>Sector Trabajo y Seguridad Social - Reglamentación de Trabajo</t>
  </si>
  <si>
    <t>Recursos Corrientes para Sector Trabajo y Seguridad Social - Bienestar Social a Trabajadores</t>
  </si>
  <si>
    <t>103</t>
  </si>
  <si>
    <t>Sector Trabajo y Seguridad Social - Bienestar Social a Trabajadores</t>
  </si>
  <si>
    <t>Recursos Corrientes para Sector Trabajo y Seguridad Social - Seguridad Ocupacional</t>
  </si>
  <si>
    <t>104</t>
  </si>
  <si>
    <t>Sector Trabajo y Seguridad Social - Seguridad Ocupacional</t>
  </si>
  <si>
    <t>Recursos Corrientes para Gastos de Funcionamiento - Garantía para pago de pensiones</t>
  </si>
  <si>
    <t>105</t>
  </si>
  <si>
    <t>Gastos de Funcionamiento - Garantía para pago de pensiones</t>
  </si>
  <si>
    <t>Recursos Corrientes para Gastos de Funcionamiento - Otros</t>
  </si>
  <si>
    <t>106</t>
  </si>
  <si>
    <t>Gastos de Funcionamiento - Otros</t>
  </si>
  <si>
    <t>Recursos Corrientes para Sector Gobierno - General</t>
  </si>
  <si>
    <t>Sector Gobierno - General</t>
  </si>
  <si>
    <t>Recursos Corrientes para pagos de previsión social</t>
  </si>
  <si>
    <t>107</t>
  </si>
  <si>
    <t>Pagos de previsión social</t>
  </si>
  <si>
    <t>Recursos Corrientes con destino a organismos de control fiscal</t>
  </si>
  <si>
    <t>108</t>
  </si>
  <si>
    <t>Destino a organismos de control fiscal</t>
  </si>
  <si>
    <t>Recursos Corrientes con destinación específica sin distribuir</t>
  </si>
  <si>
    <t>109</t>
  </si>
  <si>
    <t>Destinación específica sin distribuir</t>
  </si>
  <si>
    <t>Nivel</t>
  </si>
  <si>
    <t>Vigencia Actual</t>
  </si>
  <si>
    <t>Rezago</t>
  </si>
  <si>
    <t>CREDITOS</t>
  </si>
  <si>
    <t>CONTRACREDITOS</t>
  </si>
  <si>
    <t>REDUCCIONES</t>
  </si>
  <si>
    <t>ADICIONES</t>
  </si>
  <si>
    <t>MODIFICACIONES</t>
  </si>
  <si>
    <t>APROPIACIÓN DEFINITIVA</t>
  </si>
  <si>
    <t>APROPIACIÓN INICIAL</t>
  </si>
  <si>
    <t>EJECUTADO ANTERIOR</t>
  </si>
  <si>
    <t>EJECUTADO MES</t>
  </si>
  <si>
    <t>TOTAL EJECUTADO</t>
  </si>
  <si>
    <t>SALDO POR EJECUTAR</t>
  </si>
  <si>
    <t>% EJECUCIÓN</t>
  </si>
  <si>
    <t>1.1.02.98.98.01</t>
  </si>
  <si>
    <t>1.1.02.98.98.02</t>
  </si>
  <si>
    <t>DISPONIBLIDAD INICIAL</t>
  </si>
  <si>
    <t>PRESUPUESTO DE INGRESOS</t>
  </si>
  <si>
    <t>1.1.02.98.98.10</t>
  </si>
  <si>
    <t>CODIGO</t>
  </si>
  <si>
    <t>NOMBRE</t>
  </si>
  <si>
    <t>S</t>
  </si>
  <si>
    <t>D</t>
  </si>
  <si>
    <t>REVISO</t>
  </si>
  <si>
    <t>ELABORO</t>
  </si>
  <si>
    <t>GERENTE EMPRESA DE DESARROLLO URBANO DE ARMENIA</t>
  </si>
  <si>
    <t>Otros Contratos Interadministrativos (Gestión Gerencial)</t>
  </si>
  <si>
    <t>Contrato Interadministrativo No. 016 de 2012 - INMOBILIARIA</t>
  </si>
  <si>
    <t>Contrato interadministrativo No. 004 de 2017 - INFRAESTRUCTURA</t>
  </si>
  <si>
    <t>1.1.02.98.98.12</t>
  </si>
  <si>
    <t>EMPRESA DEDESARROLLO URBANO LTDA EDUA</t>
  </si>
  <si>
    <t>NIT. 890.001.424-3</t>
  </si>
  <si>
    <t>1.1.02.98.98.15</t>
  </si>
  <si>
    <t>Contrato Interadministrativo No. 021 de 2017 - Parqueadero taxistas</t>
  </si>
  <si>
    <t>1.1.02.98.98.16</t>
  </si>
  <si>
    <t>Contrato Interadministrativo No. 023 de 2017 Placita Campesina</t>
  </si>
  <si>
    <t>1.1.02.98.98.18</t>
  </si>
  <si>
    <t>Contrato Interadministrativo No. 022 de 2017 Zoonosis</t>
  </si>
  <si>
    <t>ANDRES MAURICIO OLARTE VALDERRAMA</t>
  </si>
  <si>
    <t>DIRECTOR ADMINISTRATIVO Y FINANCIERO</t>
  </si>
  <si>
    <t>JULIAN MAURICIO JARA MORALES</t>
  </si>
  <si>
    <t>EJECUCIÓN PRESUPUESTAL DE INGRESOS ENERO DE 2019</t>
  </si>
  <si>
    <t>EJECUCIÓN PRESUPUESTAL DE INGRESOS FEBRERO DE 2019</t>
  </si>
  <si>
    <t>Secretaria de Transito y Transporte Armenia</t>
  </si>
  <si>
    <t>1.3</t>
  </si>
  <si>
    <t>CUENTAS POR COBRAR</t>
  </si>
  <si>
    <t>1.3.01</t>
  </si>
  <si>
    <t>1.3.01.01</t>
  </si>
  <si>
    <t>INMOBILIARIA MUNICIPAL</t>
  </si>
  <si>
    <t>VIGENCIA FISCAL 2018</t>
  </si>
  <si>
    <t>Contrato Interadministrativo ORNATO, SIEMBRA Y MANTENIMIENTO DE JARDINES</t>
  </si>
  <si>
    <t>EJECUCIÓN PRESUPUESTAL DE INGRESOS MARZO DE 2019</t>
  </si>
  <si>
    <t>EJECUCIÓN PRESUPUESTAL DE INGRESOS ABRIL DE 2019</t>
  </si>
  <si>
    <t>EJECUCIÓN PRESUPUESTAL DE INGRESOS MAYO DE 2019</t>
  </si>
  <si>
    <t>EJECUCIÓN PRESUPUESTAL DE INGRESOS JUNIO DE 2019</t>
  </si>
  <si>
    <t>EJECUCIÓN PRESUPUESTAL DE INGRESOS JULIO DE 2019</t>
  </si>
  <si>
    <t>Contrato interadministrativo - INFRAESTRUCTURA (Cachorros)</t>
  </si>
  <si>
    <t>Secretaria de Transito y Transporte Armenia - SETTA</t>
  </si>
  <si>
    <t>EJECUCIÓN PRESUPUESTAL DE INGRESOS AGOSTO DE 2019</t>
  </si>
  <si>
    <t>EJECUCIÓN PRESUPUESTAL DE INGRESOS SEPTIEMBRE DE 2019</t>
  </si>
  <si>
    <t>EJECUCIÓN PRESUPUESTAL DE INGRESOS OCTUBRE DE 2019</t>
  </si>
  <si>
    <t>EJECUCIÓN PRESUPUESTAL DE INGRESOS NOVIEMBRE DE 2019</t>
  </si>
  <si>
    <t>EJECUCIÓN PRESUPUESTAL DE INGRESOS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</si>
</sst>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70" formatCode="_-&quot;$&quot;* #,##0.00_-;\-&quot;$&quot;* #,##0.00_-;_-&quot;$&quot;* &quot;-&quot;??_-;_-@_-"/>
    <numFmt numFmtId="171" formatCode="_-* #,##0.00_-;\-* #,##0.00_-;_-* &quot;-&quot;??_-;_-@_-"/>
    <numFmt numFmtId="185" formatCode="_ [$€-2]\ * #,##0.00_ ;_ [$€-2]\ * \-#,##0.00_ ;_ [$€-2]\ * &quot;-&quot;??_ "/>
    <numFmt numFmtId="195" formatCode="_(&quot;$&quot;\ * #,##0_);_(&quot;$&quot;\ * \(#,##0\);_(&quot;$&quot;\ * &quot;-&quot;??_);_(@_)"/>
  </numFmts>
  <fonts count="30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58" applyNumberFormat="0" applyAlignment="0" applyProtection="0"/>
    <xf numFmtId="0" fontId="13" fillId="22" borderId="59" applyNumberFormat="0" applyAlignment="0" applyProtection="0"/>
    <xf numFmtId="0" fontId="14" fillId="0" borderId="60" applyNumberFormat="0" applyFill="0" applyAlignment="0" applyProtection="0"/>
    <xf numFmtId="0" fontId="1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58" applyNumberFormat="0" applyAlignment="0" applyProtection="0"/>
    <xf numFmtId="185" fontId="4" fillId="0" borderId="0" applyFont="0" applyFill="0" applyBorder="0" applyAlignment="0" applyProtection="0"/>
    <xf numFmtId="0" fontId="17" fillId="30" borderId="0" applyNumberFormat="0" applyBorder="0" applyAlignment="0" applyProtection="0"/>
    <xf numFmtId="171" fontId="1" fillId="0" borderId="0" applyFill="0" applyBorder="0" applyAlignment="0" applyProtection="0"/>
    <xf numFmtId="171" fontId="10" fillId="0" borderId="0" applyFont="0" applyFill="0" applyBorder="0" applyAlignment="0" applyProtection="0"/>
    <xf numFmtId="44" fontId="1" fillId="0" borderId="0" applyFill="0" applyBorder="0" applyAlignment="0" applyProtection="0"/>
    <xf numFmtId="44" fontId="10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2" borderId="61" applyNumberFormat="0" applyFont="0" applyAlignment="0" applyProtection="0"/>
    <xf numFmtId="0" fontId="10" fillId="32" borderId="61" applyNumberFormat="0" applyFont="0" applyAlignment="0" applyProtection="0"/>
    <xf numFmtId="9" fontId="1" fillId="0" borderId="0" applyFill="0" applyBorder="0" applyAlignment="0" applyProtection="0"/>
    <xf numFmtId="9" fontId="10" fillId="0" borderId="0" applyFont="0" applyFill="0" applyBorder="0" applyAlignment="0" applyProtection="0"/>
    <xf numFmtId="0" fontId="19" fillId="21" borderId="6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3" applyNumberFormat="0" applyFill="0" applyAlignment="0" applyProtection="0"/>
    <xf numFmtId="0" fontId="15" fillId="0" borderId="64" applyNumberFormat="0" applyFill="0" applyAlignment="0" applyProtection="0"/>
    <xf numFmtId="0" fontId="24" fillId="0" borderId="65" applyNumberFormat="0" applyFill="0" applyAlignment="0" applyProtection="0"/>
  </cellStyleXfs>
  <cellXfs count="169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7" fillId="0" borderId="0" xfId="0" applyFont="1"/>
    <xf numFmtId="0" fontId="6" fillId="33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/>
    <xf numFmtId="0" fontId="6" fillId="34" borderId="15" xfId="0" applyFont="1" applyFill="1" applyBorder="1" applyAlignment="1">
      <alignment horizontal="center"/>
    </xf>
    <xf numFmtId="44" fontId="6" fillId="34" borderId="15" xfId="34" applyFont="1" applyFill="1" applyBorder="1"/>
    <xf numFmtId="10" fontId="6" fillId="34" borderId="16" xfId="55" applyNumberFormat="1" applyFont="1" applyFill="1" applyBorder="1"/>
    <xf numFmtId="0" fontId="6" fillId="0" borderId="0" xfId="0" applyFont="1" applyFill="1"/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/>
    <xf numFmtId="0" fontId="7" fillId="0" borderId="18" xfId="0" applyFont="1" applyFill="1" applyBorder="1" applyAlignment="1">
      <alignment horizontal="center"/>
    </xf>
    <xf numFmtId="44" fontId="7" fillId="0" borderId="18" xfId="34" applyFont="1" applyFill="1" applyBorder="1"/>
    <xf numFmtId="195" fontId="7" fillId="0" borderId="18" xfId="34" applyNumberFormat="1" applyFont="1" applyFill="1" applyBorder="1"/>
    <xf numFmtId="10" fontId="7" fillId="0" borderId="19" xfId="55" applyNumberFormat="1" applyFont="1" applyFill="1" applyBorder="1"/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/>
    <xf numFmtId="0" fontId="6" fillId="34" borderId="21" xfId="0" applyFont="1" applyFill="1" applyBorder="1" applyAlignment="1">
      <alignment horizontal="center"/>
    </xf>
    <xf numFmtId="44" fontId="6" fillId="34" borderId="21" xfId="34" applyFont="1" applyFill="1" applyBorder="1"/>
    <xf numFmtId="10" fontId="6" fillId="34" borderId="22" xfId="55" applyNumberFormat="1" applyFont="1" applyFill="1" applyBorder="1"/>
    <xf numFmtId="0" fontId="6" fillId="34" borderId="23" xfId="0" applyFont="1" applyFill="1" applyBorder="1"/>
    <xf numFmtId="0" fontId="6" fillId="34" borderId="24" xfId="0" applyFont="1" applyFill="1" applyBorder="1"/>
    <xf numFmtId="0" fontId="6" fillId="34" borderId="24" xfId="0" applyFont="1" applyFill="1" applyBorder="1" applyAlignment="1">
      <alignment horizontal="center"/>
    </xf>
    <xf numFmtId="44" fontId="6" fillId="34" borderId="24" xfId="34" applyFont="1" applyFill="1" applyBorder="1"/>
    <xf numFmtId="10" fontId="6" fillId="34" borderId="25" xfId="55" applyNumberFormat="1" applyFont="1" applyFill="1" applyBorder="1"/>
    <xf numFmtId="0" fontId="6" fillId="34" borderId="26" xfId="0" applyFont="1" applyFill="1" applyBorder="1"/>
    <xf numFmtId="0" fontId="6" fillId="34" borderId="27" xfId="0" applyFont="1" applyFill="1" applyBorder="1"/>
    <xf numFmtId="0" fontId="6" fillId="34" borderId="27" xfId="0" applyFont="1" applyFill="1" applyBorder="1" applyAlignment="1">
      <alignment horizontal="center"/>
    </xf>
    <xf numFmtId="44" fontId="6" fillId="34" borderId="27" xfId="34" applyFont="1" applyFill="1" applyBorder="1"/>
    <xf numFmtId="10" fontId="6" fillId="34" borderId="28" xfId="55" applyNumberFormat="1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0" fontId="7" fillId="0" borderId="0" xfId="0" applyFont="1" applyFill="1"/>
    <xf numFmtId="0" fontId="6" fillId="34" borderId="20" xfId="0" applyFont="1" applyFill="1" applyBorder="1"/>
    <xf numFmtId="0" fontId="7" fillId="0" borderId="24" xfId="0" applyFont="1" applyFill="1" applyBorder="1"/>
    <xf numFmtId="0" fontId="7" fillId="0" borderId="24" xfId="0" applyFont="1" applyFill="1" applyBorder="1" applyAlignment="1">
      <alignment horizontal="center"/>
    </xf>
    <xf numFmtId="44" fontId="7" fillId="0" borderId="24" xfId="34" applyFont="1" applyFill="1" applyBorder="1"/>
    <xf numFmtId="195" fontId="7" fillId="0" borderId="24" xfId="34" applyNumberFormat="1" applyFont="1" applyFill="1" applyBorder="1"/>
    <xf numFmtId="0" fontId="25" fillId="0" borderId="0" xfId="0" applyFont="1"/>
    <xf numFmtId="0" fontId="26" fillId="0" borderId="0" xfId="0" applyFont="1"/>
    <xf numFmtId="0" fontId="7" fillId="0" borderId="29" xfId="0" applyFont="1" applyBorder="1"/>
    <xf numFmtId="195" fontId="6" fillId="34" borderId="15" xfId="34" applyNumberFormat="1" applyFont="1" applyFill="1" applyBorder="1"/>
    <xf numFmtId="195" fontId="6" fillId="34" borderId="21" xfId="34" applyNumberFormat="1" applyFont="1" applyFill="1" applyBorder="1"/>
    <xf numFmtId="195" fontId="6" fillId="34" borderId="24" xfId="34" applyNumberFormat="1" applyFont="1" applyFill="1" applyBorder="1"/>
    <xf numFmtId="195" fontId="6" fillId="34" borderId="27" xfId="34" applyNumberFormat="1" applyFont="1" applyFill="1" applyBorder="1"/>
    <xf numFmtId="195" fontId="7" fillId="0" borderId="0" xfId="0" applyNumberFormat="1" applyFont="1"/>
    <xf numFmtId="195" fontId="6" fillId="34" borderId="22" xfId="34" applyNumberFormat="1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1" xfId="0" applyFont="1" applyFill="1" applyBorder="1" applyAlignment="1">
      <alignment horizontal="center"/>
    </xf>
    <xf numFmtId="195" fontId="7" fillId="0" borderId="31" xfId="34" applyNumberFormat="1" applyFont="1" applyFill="1" applyBorder="1"/>
    <xf numFmtId="44" fontId="7" fillId="0" borderId="31" xfId="34" applyFont="1" applyFill="1" applyBorder="1"/>
    <xf numFmtId="10" fontId="7" fillId="0" borderId="32" xfId="55" applyNumberFormat="1" applyFont="1" applyFill="1" applyBorder="1"/>
    <xf numFmtId="195" fontId="6" fillId="34" borderId="33" xfId="34" applyNumberFormat="1" applyFont="1" applyFill="1" applyBorder="1"/>
    <xf numFmtId="195" fontId="25" fillId="0" borderId="24" xfId="0" applyNumberFormat="1" applyFont="1" applyFill="1" applyBorder="1"/>
    <xf numFmtId="0" fontId="27" fillId="0" borderId="0" xfId="0" applyFont="1"/>
    <xf numFmtId="0" fontId="8" fillId="0" borderId="0" xfId="0" applyFont="1"/>
    <xf numFmtId="195" fontId="27" fillId="0" borderId="0" xfId="0" applyNumberFormat="1" applyFont="1"/>
    <xf numFmtId="0" fontId="28" fillId="0" borderId="0" xfId="0" applyFont="1"/>
    <xf numFmtId="0" fontId="9" fillId="0" borderId="0" xfId="0" applyFont="1"/>
    <xf numFmtId="0" fontId="7" fillId="0" borderId="34" xfId="0" applyFont="1" applyBorder="1"/>
    <xf numFmtId="0" fontId="7" fillId="0" borderId="35" xfId="0" applyFont="1" applyBorder="1"/>
    <xf numFmtId="195" fontId="7" fillId="0" borderId="35" xfId="0" applyNumberFormat="1" applyFont="1" applyBorder="1"/>
    <xf numFmtId="170" fontId="7" fillId="0" borderId="35" xfId="0" applyNumberFormat="1" applyFont="1" applyBorder="1"/>
    <xf numFmtId="0" fontId="7" fillId="0" borderId="36" xfId="0" applyFont="1" applyBorder="1"/>
    <xf numFmtId="195" fontId="28" fillId="0" borderId="0" xfId="0" applyNumberFormat="1" applyFont="1"/>
    <xf numFmtId="0" fontId="6" fillId="34" borderId="37" xfId="0" applyFont="1" applyFill="1" applyBorder="1"/>
    <xf numFmtId="0" fontId="6" fillId="34" borderId="33" xfId="0" applyFont="1" applyFill="1" applyBorder="1"/>
    <xf numFmtId="0" fontId="6" fillId="34" borderId="33" xfId="0" applyFont="1" applyFill="1" applyBorder="1" applyAlignment="1">
      <alignment horizontal="center"/>
    </xf>
    <xf numFmtId="44" fontId="6" fillId="34" borderId="33" xfId="34" applyFont="1" applyFill="1" applyBorder="1"/>
    <xf numFmtId="10" fontId="6" fillId="34" borderId="38" xfId="55" applyNumberFormat="1" applyFont="1" applyFill="1" applyBorder="1"/>
    <xf numFmtId="0" fontId="7" fillId="0" borderId="24" xfId="0" applyFont="1" applyFill="1" applyBorder="1" applyAlignment="1">
      <alignment wrapText="1"/>
    </xf>
    <xf numFmtId="10" fontId="7" fillId="0" borderId="24" xfId="55" applyNumberFormat="1" applyFont="1" applyFill="1" applyBorder="1"/>
    <xf numFmtId="0" fontId="6" fillId="34" borderId="39" xfId="0" applyFont="1" applyFill="1" applyBorder="1"/>
    <xf numFmtId="0" fontId="6" fillId="34" borderId="13" xfId="0" applyFont="1" applyFill="1" applyBorder="1"/>
    <xf numFmtId="0" fontId="6" fillId="34" borderId="13" xfId="0" applyFont="1" applyFill="1" applyBorder="1" applyAlignment="1">
      <alignment horizontal="center"/>
    </xf>
    <xf numFmtId="195" fontId="6" fillId="34" borderId="13" xfId="34" applyNumberFormat="1" applyFont="1" applyFill="1" applyBorder="1"/>
    <xf numFmtId="10" fontId="6" fillId="34" borderId="40" xfId="55" applyNumberFormat="1" applyFont="1" applyFill="1" applyBorder="1"/>
    <xf numFmtId="195" fontId="7" fillId="0" borderId="33" xfId="34" applyNumberFormat="1" applyFont="1" applyFill="1" applyBorder="1"/>
    <xf numFmtId="44" fontId="7" fillId="0" borderId="33" xfId="34" applyFont="1" applyFill="1" applyBorder="1"/>
    <xf numFmtId="195" fontId="25" fillId="0" borderId="33" xfId="0" applyNumberFormat="1" applyFont="1" applyFill="1" applyBorder="1"/>
    <xf numFmtId="0" fontId="7" fillId="0" borderId="23" xfId="0" applyFont="1" applyFill="1" applyBorder="1"/>
    <xf numFmtId="195" fontId="6" fillId="0" borderId="0" xfId="0" applyNumberFormat="1" applyFont="1" applyFill="1"/>
    <xf numFmtId="195" fontId="7" fillId="0" borderId="0" xfId="34" applyNumberFormat="1" applyFont="1" applyFill="1" applyBorder="1"/>
    <xf numFmtId="44" fontId="7" fillId="0" borderId="0" xfId="34" applyFont="1" applyFill="1" applyBorder="1"/>
    <xf numFmtId="10" fontId="7" fillId="0" borderId="0" xfId="55" applyNumberFormat="1" applyFont="1" applyFill="1" applyBorder="1"/>
    <xf numFmtId="0" fontId="25" fillId="0" borderId="24" xfId="0" applyFont="1" applyBorder="1"/>
    <xf numFmtId="0" fontId="25" fillId="0" borderId="41" xfId="0" applyFont="1" applyBorder="1"/>
    <xf numFmtId="0" fontId="26" fillId="34" borderId="24" xfId="0" applyFont="1" applyFill="1" applyBorder="1"/>
    <xf numFmtId="0" fontId="26" fillId="34" borderId="41" xfId="0" applyFont="1" applyFill="1" applyBorder="1"/>
    <xf numFmtId="0" fontId="29" fillId="0" borderId="2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9" fillId="34" borderId="24" xfId="0" applyFont="1" applyFill="1" applyBorder="1" applyAlignment="1">
      <alignment horizontal="center"/>
    </xf>
    <xf numFmtId="0" fontId="25" fillId="0" borderId="0" xfId="0" applyFont="1" applyBorder="1"/>
    <xf numFmtId="0" fontId="29" fillId="0" borderId="0" xfId="0" applyFont="1" applyBorder="1" applyAlignment="1">
      <alignment horizontal="center"/>
    </xf>
    <xf numFmtId="4" fontId="7" fillId="0" borderId="35" xfId="0" applyNumberFormat="1" applyFont="1" applyBorder="1"/>
    <xf numFmtId="195" fontId="7" fillId="0" borderId="0" xfId="0" applyNumberFormat="1" applyFont="1" applyFill="1"/>
    <xf numFmtId="0" fontId="7" fillId="0" borderId="0" xfId="0" applyFont="1" applyBorder="1"/>
    <xf numFmtId="2" fontId="7" fillId="0" borderId="18" xfId="34" applyNumberFormat="1" applyFont="1" applyFill="1" applyBorder="1"/>
    <xf numFmtId="0" fontId="6" fillId="34" borderId="42" xfId="0" applyFont="1" applyFill="1" applyBorder="1" applyAlignment="1">
      <alignment horizontal="left"/>
    </xf>
    <xf numFmtId="0" fontId="6" fillId="34" borderId="43" xfId="0" applyFont="1" applyFill="1" applyBorder="1"/>
    <xf numFmtId="0" fontId="6" fillId="34" borderId="44" xfId="0" applyFont="1" applyFill="1" applyBorder="1"/>
    <xf numFmtId="195" fontId="7" fillId="0" borderId="29" xfId="0" applyNumberFormat="1" applyFont="1" applyBorder="1"/>
    <xf numFmtId="195" fontId="7" fillId="0" borderId="0" xfId="0" applyNumberFormat="1" applyFont="1" applyBorder="1"/>
    <xf numFmtId="195" fontId="26" fillId="0" borderId="0" xfId="0" applyNumberFormat="1" applyFont="1"/>
    <xf numFmtId="195" fontId="25" fillId="0" borderId="0" xfId="0" applyNumberFormat="1" applyFont="1"/>
    <xf numFmtId="10" fontId="6" fillId="34" borderId="22" xfId="34" applyNumberFormat="1" applyFont="1" applyFill="1" applyBorder="1"/>
    <xf numFmtId="0" fontId="3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95" fontId="6" fillId="33" borderId="24" xfId="0" applyNumberFormat="1" applyFont="1" applyFill="1" applyBorder="1" applyAlignment="1">
      <alignment horizontal="center" vertical="center"/>
    </xf>
    <xf numFmtId="195" fontId="6" fillId="33" borderId="13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195" fontId="6" fillId="33" borderId="31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195" fontId="6" fillId="33" borderId="51" xfId="0" applyNumberFormat="1" applyFont="1" applyFill="1" applyBorder="1" applyAlignment="1">
      <alignment horizontal="center" vertical="center" wrapText="1"/>
    </xf>
    <xf numFmtId="195" fontId="6" fillId="33" borderId="18" xfId="0" applyNumberFormat="1" applyFont="1" applyFill="1" applyBorder="1" applyAlignment="1">
      <alignment horizontal="center" vertical="center" wrapText="1"/>
    </xf>
    <xf numFmtId="195" fontId="6" fillId="33" borderId="31" xfId="0" applyNumberFormat="1" applyFont="1" applyFill="1" applyBorder="1" applyAlignment="1">
      <alignment horizontal="center" vertical="center" wrapText="1"/>
    </xf>
  </cellXfs>
  <cellStyles count="6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6" xfId="32"/>
    <cellStyle name="Millares 7" xfId="33"/>
    <cellStyle name="Moneda" xfId="34" builtinId="4"/>
    <cellStyle name="Moneda 2 2" xfId="35"/>
    <cellStyle name="Neutral" xfId="36" builtinId="28" customBuiltin="1"/>
    <cellStyle name="Normal" xfId="0" builtinId="0"/>
    <cellStyle name="Normal 16" xfId="37"/>
    <cellStyle name="Normal 17" xfId="38"/>
    <cellStyle name="Normal 2" xfId="39"/>
    <cellStyle name="Normal 2 10" xfId="40"/>
    <cellStyle name="Normal 2 11" xfId="41"/>
    <cellStyle name="Normal 2 12" xfId="42"/>
    <cellStyle name="Normal 2 13" xfId="43"/>
    <cellStyle name="Normal 2 14" xfId="44"/>
    <cellStyle name="Normal 2 2" xfId="45"/>
    <cellStyle name="Normal 2 3" xfId="46"/>
    <cellStyle name="Normal 2 4" xfId="47"/>
    <cellStyle name="Normal 2 5" xfId="48"/>
    <cellStyle name="Normal 2 6" xfId="49"/>
    <cellStyle name="Normal 2 7" xfId="50"/>
    <cellStyle name="Normal 2 8" xfId="51"/>
    <cellStyle name="Normal 2 9" xfId="52"/>
    <cellStyle name="Notas 2" xfId="53"/>
    <cellStyle name="Notas 2 2" xfId="54"/>
    <cellStyle name="Porcentaje" xfId="55" builtinId="5"/>
    <cellStyle name="Porcentaje 2" xfId="56"/>
    <cellStyle name="Salida" xfId="57" builtinId="21" customBuiltin="1"/>
    <cellStyle name="Texto de advertencia" xfId="58" builtinId="11" customBuiltin="1"/>
    <cellStyle name="Texto explicativo" xfId="59" builtinId="53" customBuiltin="1"/>
    <cellStyle name="Título" xfId="60" builtinId="15" customBuiltin="1"/>
    <cellStyle name="Título 2" xfId="61" builtinId="17" customBuiltin="1"/>
    <cellStyle name="Título 3" xfId="62" builtinId="18" customBuiltin="1"/>
    <cellStyle name="Total" xfId="6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819150</xdr:colOff>
          <xdr:row>14</xdr:row>
          <xdr:rowOff>114300</xdr:rowOff>
        </xdr:from>
        <xdr:to>
          <xdr:col>0</xdr:col>
          <xdr:colOff>1009650</xdr:colOff>
          <xdr:row>14</xdr:row>
          <xdr:rowOff>114300</xdr:rowOff>
        </xdr:to>
        <xdr:sp macro="" textlink="">
          <xdr:nvSpPr>
            <xdr:cNvPr id="1077" name="Image2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2</xdr:row>
      <xdr:rowOff>342900</xdr:rowOff>
    </xdr:to>
    <xdr:pic>
      <xdr:nvPicPr>
        <xdr:cNvPr id="16091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3861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3962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4064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400050</xdr:colOff>
          <xdr:row>5</xdr:row>
          <xdr:rowOff>200025</xdr:rowOff>
        </xdr:from>
        <xdr:to>
          <xdr:col>0</xdr:col>
          <xdr:colOff>495300</xdr:colOff>
          <xdr:row>5</xdr:row>
          <xdr:rowOff>200025</xdr:rowOff>
        </xdr:to>
        <xdr:sp macro="" textlink="">
          <xdr:nvSpPr>
            <xdr:cNvPr id="65537" name="Image2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2</xdr:row>
      <xdr:rowOff>342900</xdr:rowOff>
    </xdr:to>
    <xdr:pic>
      <xdr:nvPicPr>
        <xdr:cNvPr id="6580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3149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3252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3353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190500</xdr:colOff>
      <xdr:row>4</xdr:row>
      <xdr:rowOff>142875</xdr:rowOff>
    </xdr:to>
    <xdr:pic>
      <xdr:nvPicPr>
        <xdr:cNvPr id="23455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47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3556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3658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457200</xdr:colOff>
      <xdr:row>3</xdr:row>
      <xdr:rowOff>0</xdr:rowOff>
    </xdr:to>
    <xdr:pic>
      <xdr:nvPicPr>
        <xdr:cNvPr id="23759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7145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67"/>
  <sheetViews>
    <sheetView workbookViewId="0">
      <pane ySplit="4" topLeftCell="A5" activePane="bottomLeft" state="frozen"/>
      <selection pane="bottomLeft" activeCell="A3" sqref="A3"/>
    </sheetView>
  </sheetViews>
  <sheetFormatPr baseColWidth="10" defaultRowHeight="12.75" x14ac:dyDescent="0.2"/>
  <cols>
    <col min="1" max="1" width="1.7109375" customWidth="1"/>
    <col min="2" max="2" width="19.140625" customWidth="1"/>
    <col min="3" max="3" width="110.7109375" customWidth="1"/>
    <col min="4" max="4" width="1.7109375" customWidth="1"/>
    <col min="5" max="5" width="24.42578125" customWidth="1"/>
    <col min="6" max="6" width="91.5703125" customWidth="1"/>
  </cols>
  <sheetData>
    <row r="1" spans="2:6" x14ac:dyDescent="0.2">
      <c r="B1" t="s">
        <v>0</v>
      </c>
    </row>
    <row r="3" spans="2:6" x14ac:dyDescent="0.2">
      <c r="B3" s="125" t="s">
        <v>1</v>
      </c>
      <c r="C3" s="125"/>
      <c r="E3" s="125" t="s">
        <v>2</v>
      </c>
      <c r="F3" s="125"/>
    </row>
    <row r="4" spans="2:6" x14ac:dyDescent="0.2">
      <c r="B4" s="1" t="s">
        <v>3</v>
      </c>
      <c r="C4" s="2" t="s">
        <v>4</v>
      </c>
      <c r="E4" s="1" t="s">
        <v>5</v>
      </c>
      <c r="F4" s="2" t="s">
        <v>6</v>
      </c>
    </row>
    <row r="5" spans="2:6" x14ac:dyDescent="0.2">
      <c r="B5" s="3" t="s">
        <v>7</v>
      </c>
      <c r="C5" s="4" t="s">
        <v>8</v>
      </c>
      <c r="E5" s="3" t="s">
        <v>7</v>
      </c>
      <c r="F5" s="4" t="s">
        <v>8</v>
      </c>
    </row>
    <row r="6" spans="2:6" x14ac:dyDescent="0.2">
      <c r="B6" s="5" t="s">
        <v>9</v>
      </c>
      <c r="C6" s="6" t="s">
        <v>10</v>
      </c>
      <c r="E6" s="5" t="s">
        <v>11</v>
      </c>
      <c r="F6" s="6" t="s">
        <v>10</v>
      </c>
    </row>
    <row r="7" spans="2:6" x14ac:dyDescent="0.2">
      <c r="B7" s="5" t="s">
        <v>12</v>
      </c>
      <c r="C7" s="6" t="s">
        <v>13</v>
      </c>
      <c r="E7" s="5" t="s">
        <v>14</v>
      </c>
      <c r="F7" s="6" t="s">
        <v>13</v>
      </c>
    </row>
    <row r="8" spans="2:6" x14ac:dyDescent="0.2">
      <c r="B8" s="5" t="s">
        <v>15</v>
      </c>
      <c r="C8" s="6" t="s">
        <v>16</v>
      </c>
      <c r="E8" s="5" t="s">
        <v>17</v>
      </c>
      <c r="F8" s="6" t="s">
        <v>16</v>
      </c>
    </row>
    <row r="9" spans="2:6" x14ac:dyDescent="0.2">
      <c r="B9" s="5" t="s">
        <v>18</v>
      </c>
      <c r="C9" s="6" t="s">
        <v>19</v>
      </c>
      <c r="E9" s="5" t="s">
        <v>20</v>
      </c>
      <c r="F9" s="6" t="s">
        <v>19</v>
      </c>
    </row>
    <row r="10" spans="2:6" x14ac:dyDescent="0.2">
      <c r="B10" s="5" t="s">
        <v>21</v>
      </c>
      <c r="C10" s="6" t="s">
        <v>22</v>
      </c>
      <c r="E10" s="5" t="s">
        <v>23</v>
      </c>
      <c r="F10" s="6" t="s">
        <v>22</v>
      </c>
    </row>
    <row r="11" spans="2:6" x14ac:dyDescent="0.2">
      <c r="B11" s="5" t="s">
        <v>24</v>
      </c>
      <c r="C11" s="6" t="s">
        <v>25</v>
      </c>
      <c r="E11" s="5" t="s">
        <v>26</v>
      </c>
      <c r="F11" s="6" t="s">
        <v>25</v>
      </c>
    </row>
    <row r="12" spans="2:6" x14ac:dyDescent="0.2">
      <c r="B12" s="5" t="s">
        <v>27</v>
      </c>
      <c r="C12" s="6" t="s">
        <v>28</v>
      </c>
      <c r="E12" s="5" t="s">
        <v>29</v>
      </c>
      <c r="F12" s="6" t="s">
        <v>28</v>
      </c>
    </row>
    <row r="13" spans="2:6" x14ac:dyDescent="0.2">
      <c r="B13" s="5" t="s">
        <v>30</v>
      </c>
      <c r="C13" s="6" t="s">
        <v>31</v>
      </c>
      <c r="E13" s="5" t="s">
        <v>32</v>
      </c>
      <c r="F13" s="6" t="s">
        <v>31</v>
      </c>
    </row>
    <row r="14" spans="2:6" x14ac:dyDescent="0.2">
      <c r="B14" s="5" t="s">
        <v>33</v>
      </c>
      <c r="C14" s="6" t="s">
        <v>34</v>
      </c>
      <c r="E14" s="5" t="s">
        <v>35</v>
      </c>
      <c r="F14" s="6" t="s">
        <v>34</v>
      </c>
    </row>
    <row r="15" spans="2:6" x14ac:dyDescent="0.2">
      <c r="B15" s="5" t="s">
        <v>36</v>
      </c>
      <c r="C15" s="6" t="s">
        <v>37</v>
      </c>
      <c r="E15" s="5" t="s">
        <v>38</v>
      </c>
      <c r="F15" s="6" t="s">
        <v>37</v>
      </c>
    </row>
    <row r="16" spans="2:6" x14ac:dyDescent="0.2">
      <c r="B16" s="5" t="s">
        <v>39</v>
      </c>
      <c r="C16" s="6" t="s">
        <v>40</v>
      </c>
      <c r="E16" s="5" t="s">
        <v>41</v>
      </c>
      <c r="F16" s="6" t="s">
        <v>40</v>
      </c>
    </row>
    <row r="17" spans="2:6" x14ac:dyDescent="0.2">
      <c r="B17" s="5" t="s">
        <v>42</v>
      </c>
      <c r="C17" s="6" t="s">
        <v>43</v>
      </c>
      <c r="E17" s="5" t="s">
        <v>44</v>
      </c>
      <c r="F17" s="6" t="s">
        <v>43</v>
      </c>
    </row>
    <row r="18" spans="2:6" x14ac:dyDescent="0.2">
      <c r="B18" s="5" t="s">
        <v>45</v>
      </c>
      <c r="C18" s="6" t="s">
        <v>46</v>
      </c>
      <c r="E18" s="5" t="s">
        <v>47</v>
      </c>
      <c r="F18" s="6" t="s">
        <v>46</v>
      </c>
    </row>
    <row r="19" spans="2:6" x14ac:dyDescent="0.2">
      <c r="B19" s="5" t="s">
        <v>48</v>
      </c>
      <c r="C19" s="6" t="s">
        <v>49</v>
      </c>
      <c r="E19" s="5" t="s">
        <v>50</v>
      </c>
      <c r="F19" s="6" t="s">
        <v>49</v>
      </c>
    </row>
    <row r="20" spans="2:6" x14ac:dyDescent="0.2">
      <c r="B20" s="5" t="s">
        <v>51</v>
      </c>
      <c r="C20" s="6" t="s">
        <v>52</v>
      </c>
      <c r="E20" s="5" t="s">
        <v>53</v>
      </c>
      <c r="F20" s="6" t="s">
        <v>52</v>
      </c>
    </row>
    <row r="21" spans="2:6" x14ac:dyDescent="0.2">
      <c r="B21" s="5" t="s">
        <v>54</v>
      </c>
      <c r="C21" s="6" t="s">
        <v>55</v>
      </c>
      <c r="E21" s="5" t="s">
        <v>56</v>
      </c>
      <c r="F21" s="6" t="s">
        <v>55</v>
      </c>
    </row>
    <row r="22" spans="2:6" x14ac:dyDescent="0.2">
      <c r="B22" s="5" t="s">
        <v>57</v>
      </c>
      <c r="C22" s="6" t="s">
        <v>58</v>
      </c>
      <c r="E22" s="5" t="s">
        <v>59</v>
      </c>
      <c r="F22" s="6" t="s">
        <v>58</v>
      </c>
    </row>
    <row r="23" spans="2:6" x14ac:dyDescent="0.2">
      <c r="B23" s="5" t="s">
        <v>60</v>
      </c>
      <c r="C23" s="6" t="s">
        <v>61</v>
      </c>
      <c r="E23" s="5" t="s">
        <v>62</v>
      </c>
      <c r="F23" s="6" t="s">
        <v>61</v>
      </c>
    </row>
    <row r="24" spans="2:6" x14ac:dyDescent="0.2">
      <c r="B24" s="5" t="s">
        <v>63</v>
      </c>
      <c r="C24" s="6" t="s">
        <v>64</v>
      </c>
      <c r="E24" s="5" t="s">
        <v>65</v>
      </c>
      <c r="F24" s="6" t="s">
        <v>64</v>
      </c>
    </row>
    <row r="25" spans="2:6" x14ac:dyDescent="0.2">
      <c r="B25" s="5" t="s">
        <v>66</v>
      </c>
      <c r="C25" s="6" t="s">
        <v>67</v>
      </c>
      <c r="E25" s="5" t="s">
        <v>68</v>
      </c>
      <c r="F25" s="6" t="s">
        <v>67</v>
      </c>
    </row>
    <row r="26" spans="2:6" x14ac:dyDescent="0.2">
      <c r="B26" s="5" t="s">
        <v>69</v>
      </c>
      <c r="C26" s="6" t="s">
        <v>70</v>
      </c>
      <c r="E26" s="5" t="s">
        <v>71</v>
      </c>
      <c r="F26" s="6" t="s">
        <v>70</v>
      </c>
    </row>
    <row r="27" spans="2:6" x14ac:dyDescent="0.2">
      <c r="B27" s="5" t="s">
        <v>72</v>
      </c>
      <c r="C27" s="6" t="s">
        <v>73</v>
      </c>
      <c r="E27" s="5" t="s">
        <v>74</v>
      </c>
      <c r="F27" s="6" t="s">
        <v>73</v>
      </c>
    </row>
    <row r="28" spans="2:6" x14ac:dyDescent="0.2">
      <c r="B28" s="5" t="s">
        <v>75</v>
      </c>
      <c r="C28" s="6" t="s">
        <v>76</v>
      </c>
      <c r="E28" s="5" t="s">
        <v>77</v>
      </c>
      <c r="F28" s="6" t="s">
        <v>76</v>
      </c>
    </row>
    <row r="29" spans="2:6" x14ac:dyDescent="0.2">
      <c r="B29" s="5" t="s">
        <v>78</v>
      </c>
      <c r="C29" s="6" t="s">
        <v>79</v>
      </c>
      <c r="E29" s="5" t="s">
        <v>80</v>
      </c>
      <c r="F29" s="6" t="s">
        <v>79</v>
      </c>
    </row>
    <row r="30" spans="2:6" x14ac:dyDescent="0.2">
      <c r="B30" s="5" t="s">
        <v>81</v>
      </c>
      <c r="C30" s="6" t="s">
        <v>82</v>
      </c>
      <c r="E30" s="5" t="s">
        <v>83</v>
      </c>
      <c r="F30" s="6" t="s">
        <v>82</v>
      </c>
    </row>
    <row r="31" spans="2:6" x14ac:dyDescent="0.2">
      <c r="B31" s="5" t="s">
        <v>84</v>
      </c>
      <c r="C31" s="6" t="s">
        <v>85</v>
      </c>
      <c r="E31" s="5" t="s">
        <v>86</v>
      </c>
      <c r="F31" s="6" t="s">
        <v>85</v>
      </c>
    </row>
    <row r="32" spans="2:6" x14ac:dyDescent="0.2">
      <c r="B32" s="5" t="s">
        <v>87</v>
      </c>
      <c r="C32" s="6" t="s">
        <v>88</v>
      </c>
      <c r="E32" s="5" t="s">
        <v>89</v>
      </c>
      <c r="F32" s="6" t="s">
        <v>88</v>
      </c>
    </row>
    <row r="33" spans="2:6" x14ac:dyDescent="0.2">
      <c r="B33" s="5" t="s">
        <v>90</v>
      </c>
      <c r="C33" s="6" t="s">
        <v>91</v>
      </c>
      <c r="E33" s="5" t="s">
        <v>92</v>
      </c>
      <c r="F33" s="6" t="s">
        <v>91</v>
      </c>
    </row>
    <row r="34" spans="2:6" x14ac:dyDescent="0.2">
      <c r="B34" s="5" t="s">
        <v>93</v>
      </c>
      <c r="C34" s="6" t="s">
        <v>94</v>
      </c>
      <c r="E34" s="5" t="s">
        <v>95</v>
      </c>
      <c r="F34" s="6" t="s">
        <v>94</v>
      </c>
    </row>
    <row r="35" spans="2:6" x14ac:dyDescent="0.2">
      <c r="B35" s="5" t="s">
        <v>96</v>
      </c>
      <c r="C35" s="6" t="s">
        <v>97</v>
      </c>
      <c r="E35" s="5" t="s">
        <v>98</v>
      </c>
      <c r="F35" s="6" t="s">
        <v>97</v>
      </c>
    </row>
    <row r="36" spans="2:6" x14ac:dyDescent="0.2">
      <c r="B36" s="5" t="s">
        <v>99</v>
      </c>
      <c r="C36" s="6" t="s">
        <v>100</v>
      </c>
      <c r="E36" s="5" t="s">
        <v>101</v>
      </c>
      <c r="F36" s="6" t="s">
        <v>100</v>
      </c>
    </row>
    <row r="37" spans="2:6" x14ac:dyDescent="0.2">
      <c r="B37" s="5" t="s">
        <v>102</v>
      </c>
      <c r="C37" s="6" t="s">
        <v>103</v>
      </c>
      <c r="E37" s="5" t="s">
        <v>104</v>
      </c>
      <c r="F37" s="6" t="s">
        <v>103</v>
      </c>
    </row>
    <row r="38" spans="2:6" x14ac:dyDescent="0.2">
      <c r="B38" s="5" t="s">
        <v>105</v>
      </c>
      <c r="C38" s="6" t="s">
        <v>106</v>
      </c>
      <c r="E38" s="5" t="s">
        <v>107</v>
      </c>
      <c r="F38" s="6" t="s">
        <v>106</v>
      </c>
    </row>
    <row r="39" spans="2:6" x14ac:dyDescent="0.2">
      <c r="B39" s="5" t="s">
        <v>108</v>
      </c>
      <c r="C39" s="6" t="s">
        <v>109</v>
      </c>
      <c r="E39" s="5" t="s">
        <v>110</v>
      </c>
      <c r="F39" s="6" t="s">
        <v>109</v>
      </c>
    </row>
    <row r="40" spans="2:6" x14ac:dyDescent="0.2">
      <c r="B40" s="5" t="s">
        <v>111</v>
      </c>
      <c r="C40" s="6" t="s">
        <v>112</v>
      </c>
      <c r="E40" s="5" t="s">
        <v>113</v>
      </c>
      <c r="F40" s="6" t="s">
        <v>112</v>
      </c>
    </row>
    <row r="41" spans="2:6" x14ac:dyDescent="0.2">
      <c r="B41" s="5" t="s">
        <v>114</v>
      </c>
      <c r="C41" s="6" t="s">
        <v>115</v>
      </c>
      <c r="E41" s="5" t="s">
        <v>116</v>
      </c>
      <c r="F41" s="6" t="s">
        <v>115</v>
      </c>
    </row>
    <row r="42" spans="2:6" x14ac:dyDescent="0.2">
      <c r="B42" s="5" t="s">
        <v>117</v>
      </c>
      <c r="C42" s="6" t="s">
        <v>118</v>
      </c>
      <c r="E42" s="5" t="s">
        <v>119</v>
      </c>
      <c r="F42" s="6" t="s">
        <v>118</v>
      </c>
    </row>
    <row r="43" spans="2:6" x14ac:dyDescent="0.2">
      <c r="B43" s="5" t="s">
        <v>120</v>
      </c>
      <c r="C43" s="6" t="s">
        <v>121</v>
      </c>
      <c r="E43" s="5" t="s">
        <v>122</v>
      </c>
      <c r="F43" s="6" t="s">
        <v>121</v>
      </c>
    </row>
    <row r="44" spans="2:6" x14ac:dyDescent="0.2">
      <c r="B44" s="5" t="s">
        <v>123</v>
      </c>
      <c r="C44" s="6" t="s">
        <v>124</v>
      </c>
      <c r="E44" s="5" t="s">
        <v>125</v>
      </c>
      <c r="F44" s="6" t="s">
        <v>124</v>
      </c>
    </row>
    <row r="45" spans="2:6" x14ac:dyDescent="0.2">
      <c r="B45" s="5" t="s">
        <v>126</v>
      </c>
      <c r="C45" s="6" t="s">
        <v>127</v>
      </c>
      <c r="E45" s="5" t="s">
        <v>128</v>
      </c>
      <c r="F45" s="6" t="s">
        <v>127</v>
      </c>
    </row>
    <row r="46" spans="2:6" x14ac:dyDescent="0.2">
      <c r="B46" s="5" t="s">
        <v>129</v>
      </c>
      <c r="C46" s="6" t="s">
        <v>130</v>
      </c>
      <c r="E46" s="5" t="s">
        <v>131</v>
      </c>
      <c r="F46" s="6" t="s">
        <v>130</v>
      </c>
    </row>
    <row r="47" spans="2:6" x14ac:dyDescent="0.2">
      <c r="B47" s="5" t="s">
        <v>132</v>
      </c>
      <c r="C47" s="6" t="s">
        <v>133</v>
      </c>
      <c r="E47" s="5" t="s">
        <v>134</v>
      </c>
      <c r="F47" s="6" t="s">
        <v>133</v>
      </c>
    </row>
    <row r="48" spans="2:6" x14ac:dyDescent="0.2">
      <c r="B48" s="5" t="s">
        <v>135</v>
      </c>
      <c r="C48" s="6" t="s">
        <v>136</v>
      </c>
      <c r="E48" s="5" t="s">
        <v>137</v>
      </c>
      <c r="F48" s="6" t="s">
        <v>136</v>
      </c>
    </row>
    <row r="49" spans="2:6" x14ac:dyDescent="0.2">
      <c r="B49" s="5" t="s">
        <v>138</v>
      </c>
      <c r="C49" s="6" t="s">
        <v>139</v>
      </c>
      <c r="E49" s="5" t="s">
        <v>140</v>
      </c>
      <c r="F49" s="6" t="s">
        <v>139</v>
      </c>
    </row>
    <row r="50" spans="2:6" x14ac:dyDescent="0.2">
      <c r="B50" s="5" t="s">
        <v>141</v>
      </c>
      <c r="C50" s="6" t="s">
        <v>142</v>
      </c>
      <c r="E50" s="5" t="s">
        <v>143</v>
      </c>
      <c r="F50" s="6" t="s">
        <v>142</v>
      </c>
    </row>
    <row r="51" spans="2:6" x14ac:dyDescent="0.2">
      <c r="B51" s="5" t="s">
        <v>144</v>
      </c>
      <c r="C51" s="6" t="s">
        <v>145</v>
      </c>
      <c r="E51" s="5" t="s">
        <v>146</v>
      </c>
      <c r="F51" s="6" t="s">
        <v>147</v>
      </c>
    </row>
    <row r="52" spans="2:6" x14ac:dyDescent="0.2">
      <c r="B52" s="5" t="s">
        <v>148</v>
      </c>
      <c r="C52" s="6" t="s">
        <v>149</v>
      </c>
      <c r="E52" s="5" t="s">
        <v>150</v>
      </c>
      <c r="F52" s="6" t="s">
        <v>149</v>
      </c>
    </row>
    <row r="53" spans="2:6" x14ac:dyDescent="0.2">
      <c r="B53" s="5" t="s">
        <v>151</v>
      </c>
      <c r="C53" s="6" t="s">
        <v>152</v>
      </c>
      <c r="E53" s="5" t="s">
        <v>153</v>
      </c>
      <c r="F53" s="6" t="s">
        <v>152</v>
      </c>
    </row>
    <row r="54" spans="2:6" x14ac:dyDescent="0.2">
      <c r="B54" s="5" t="s">
        <v>154</v>
      </c>
      <c r="C54" s="6" t="s">
        <v>155</v>
      </c>
      <c r="E54" s="5" t="s">
        <v>156</v>
      </c>
      <c r="F54" s="6" t="s">
        <v>155</v>
      </c>
    </row>
    <row r="55" spans="2:6" x14ac:dyDescent="0.2">
      <c r="B55" s="5" t="s">
        <v>157</v>
      </c>
      <c r="C55" s="6" t="s">
        <v>158</v>
      </c>
      <c r="E55" s="5" t="s">
        <v>159</v>
      </c>
      <c r="F55" s="6" t="s">
        <v>158</v>
      </c>
    </row>
    <row r="56" spans="2:6" x14ac:dyDescent="0.2">
      <c r="B56" s="5" t="s">
        <v>160</v>
      </c>
      <c r="C56" s="6" t="s">
        <v>161</v>
      </c>
      <c r="E56" s="5" t="s">
        <v>162</v>
      </c>
      <c r="F56" s="6" t="s">
        <v>161</v>
      </c>
    </row>
    <row r="57" spans="2:6" x14ac:dyDescent="0.2">
      <c r="B57" s="5" t="s">
        <v>163</v>
      </c>
      <c r="C57" s="6" t="s">
        <v>164</v>
      </c>
      <c r="E57" s="5" t="s">
        <v>165</v>
      </c>
      <c r="F57" s="6" t="s">
        <v>164</v>
      </c>
    </row>
    <row r="58" spans="2:6" x14ac:dyDescent="0.2">
      <c r="B58" s="5" t="s">
        <v>166</v>
      </c>
      <c r="C58" s="6" t="s">
        <v>34</v>
      </c>
      <c r="E58" s="5" t="s">
        <v>35</v>
      </c>
      <c r="F58" s="6" t="s">
        <v>34</v>
      </c>
    </row>
    <row r="59" spans="2:6" x14ac:dyDescent="0.2">
      <c r="B59" s="5" t="s">
        <v>167</v>
      </c>
      <c r="C59" s="6" t="s">
        <v>168</v>
      </c>
      <c r="E59" s="5" t="s">
        <v>169</v>
      </c>
      <c r="F59" s="6" t="s">
        <v>168</v>
      </c>
    </row>
    <row r="60" spans="2:6" x14ac:dyDescent="0.2">
      <c r="B60" s="5" t="s">
        <v>170</v>
      </c>
      <c r="C60" s="6" t="s">
        <v>171</v>
      </c>
      <c r="E60" s="5" t="s">
        <v>172</v>
      </c>
      <c r="F60" s="6" t="s">
        <v>171</v>
      </c>
    </row>
    <row r="61" spans="2:6" x14ac:dyDescent="0.2">
      <c r="B61" s="5" t="s">
        <v>173</v>
      </c>
      <c r="C61" s="6" t="s">
        <v>174</v>
      </c>
      <c r="E61" s="5" t="s">
        <v>175</v>
      </c>
      <c r="F61" s="6" t="s">
        <v>174</v>
      </c>
    </row>
    <row r="62" spans="2:6" x14ac:dyDescent="0.2">
      <c r="B62" s="5" t="s">
        <v>176</v>
      </c>
      <c r="C62" s="6" t="s">
        <v>177</v>
      </c>
      <c r="E62" s="5" t="s">
        <v>178</v>
      </c>
      <c r="F62" s="6" t="s">
        <v>177</v>
      </c>
    </row>
    <row r="63" spans="2:6" x14ac:dyDescent="0.2">
      <c r="B63" s="5" t="s">
        <v>179</v>
      </c>
      <c r="C63" s="6" t="s">
        <v>180</v>
      </c>
      <c r="E63" s="5" t="s">
        <v>181</v>
      </c>
      <c r="F63" s="6" t="s">
        <v>180</v>
      </c>
    </row>
    <row r="64" spans="2:6" x14ac:dyDescent="0.2">
      <c r="B64" s="5" t="s">
        <v>182</v>
      </c>
      <c r="C64" s="6" t="s">
        <v>183</v>
      </c>
      <c r="E64" s="5" t="s">
        <v>184</v>
      </c>
      <c r="F64" s="6" t="s">
        <v>183</v>
      </c>
    </row>
    <row r="65" spans="2:6" x14ac:dyDescent="0.2">
      <c r="B65" s="5" t="s">
        <v>185</v>
      </c>
      <c r="C65" s="6" t="s">
        <v>186</v>
      </c>
      <c r="E65" s="5" t="s">
        <v>187</v>
      </c>
      <c r="F65" s="6" t="s">
        <v>186</v>
      </c>
    </row>
    <row r="66" spans="2:6" x14ac:dyDescent="0.2">
      <c r="B66" s="5" t="s">
        <v>188</v>
      </c>
      <c r="C66" s="6" t="s">
        <v>189</v>
      </c>
      <c r="E66" s="5" t="s">
        <v>190</v>
      </c>
      <c r="F66" s="6" t="s">
        <v>189</v>
      </c>
    </row>
    <row r="67" spans="2:6" x14ac:dyDescent="0.2">
      <c r="B67" s="5" t="s">
        <v>191</v>
      </c>
      <c r="C67" s="6" t="s">
        <v>192</v>
      </c>
      <c r="E67" s="5" t="s">
        <v>193</v>
      </c>
      <c r="F67" s="6" t="s">
        <v>192</v>
      </c>
    </row>
    <row r="68" spans="2:6" x14ac:dyDescent="0.2">
      <c r="B68" s="5" t="s">
        <v>194</v>
      </c>
      <c r="C68" s="6" t="s">
        <v>195</v>
      </c>
      <c r="E68" s="5" t="s">
        <v>196</v>
      </c>
      <c r="F68" s="6" t="s">
        <v>195</v>
      </c>
    </row>
    <row r="69" spans="2:6" x14ac:dyDescent="0.2">
      <c r="B69" s="5" t="s">
        <v>197</v>
      </c>
      <c r="C69" s="6" t="s">
        <v>198</v>
      </c>
      <c r="E69" s="5" t="s">
        <v>199</v>
      </c>
      <c r="F69" s="6" t="s">
        <v>198</v>
      </c>
    </row>
    <row r="70" spans="2:6" x14ac:dyDescent="0.2">
      <c r="B70" s="5" t="s">
        <v>200</v>
      </c>
      <c r="C70" s="6" t="s">
        <v>201</v>
      </c>
      <c r="E70" s="5" t="s">
        <v>202</v>
      </c>
      <c r="F70" s="6" t="s">
        <v>201</v>
      </c>
    </row>
    <row r="71" spans="2:6" x14ac:dyDescent="0.2">
      <c r="B71" s="5" t="s">
        <v>203</v>
      </c>
      <c r="C71" s="6" t="s">
        <v>204</v>
      </c>
      <c r="E71" s="5" t="s">
        <v>205</v>
      </c>
      <c r="F71" s="6" t="s">
        <v>204</v>
      </c>
    </row>
    <row r="72" spans="2:6" x14ac:dyDescent="0.2">
      <c r="B72" s="5" t="s">
        <v>206</v>
      </c>
      <c r="C72" s="6" t="s">
        <v>207</v>
      </c>
      <c r="E72" s="5" t="s">
        <v>208</v>
      </c>
      <c r="F72" s="6" t="s">
        <v>207</v>
      </c>
    </row>
    <row r="73" spans="2:6" x14ac:dyDescent="0.2">
      <c r="B73" s="5" t="s">
        <v>209</v>
      </c>
      <c r="C73" s="6" t="s">
        <v>210</v>
      </c>
      <c r="E73" s="5" t="s">
        <v>211</v>
      </c>
      <c r="F73" s="6" t="s">
        <v>210</v>
      </c>
    </row>
    <row r="74" spans="2:6" x14ac:dyDescent="0.2">
      <c r="B74" s="5" t="s">
        <v>212</v>
      </c>
      <c r="C74" s="6" t="s">
        <v>213</v>
      </c>
      <c r="E74" s="5" t="s">
        <v>214</v>
      </c>
      <c r="F74" s="6" t="s">
        <v>213</v>
      </c>
    </row>
    <row r="75" spans="2:6" x14ac:dyDescent="0.2">
      <c r="B75" s="5" t="s">
        <v>215</v>
      </c>
      <c r="C75" s="6" t="s">
        <v>216</v>
      </c>
      <c r="E75" s="5" t="s">
        <v>217</v>
      </c>
      <c r="F75" s="6" t="s">
        <v>216</v>
      </c>
    </row>
    <row r="76" spans="2:6" x14ac:dyDescent="0.2">
      <c r="B76" s="5" t="s">
        <v>218</v>
      </c>
      <c r="C76" s="6" t="s">
        <v>219</v>
      </c>
      <c r="E76" s="5" t="s">
        <v>220</v>
      </c>
      <c r="F76" s="6" t="s">
        <v>219</v>
      </c>
    </row>
    <row r="77" spans="2:6" x14ac:dyDescent="0.2">
      <c r="B77" s="5" t="s">
        <v>221</v>
      </c>
      <c r="C77" s="6" t="s">
        <v>222</v>
      </c>
      <c r="E77" s="5" t="s">
        <v>223</v>
      </c>
      <c r="F77" s="6" t="s">
        <v>222</v>
      </c>
    </row>
    <row r="78" spans="2:6" x14ac:dyDescent="0.2">
      <c r="B78" s="5" t="s">
        <v>224</v>
      </c>
      <c r="C78" s="6" t="s">
        <v>225</v>
      </c>
      <c r="E78" s="5" t="s">
        <v>226</v>
      </c>
      <c r="F78" s="6" t="s">
        <v>225</v>
      </c>
    </row>
    <row r="79" spans="2:6" x14ac:dyDescent="0.2">
      <c r="B79" s="5" t="s">
        <v>227</v>
      </c>
      <c r="C79" s="6" t="s">
        <v>228</v>
      </c>
      <c r="E79" s="5" t="s">
        <v>229</v>
      </c>
      <c r="F79" s="6" t="s">
        <v>228</v>
      </c>
    </row>
    <row r="80" spans="2:6" x14ac:dyDescent="0.2">
      <c r="B80" s="5" t="s">
        <v>230</v>
      </c>
      <c r="C80" s="6" t="s">
        <v>231</v>
      </c>
      <c r="E80" s="5" t="s">
        <v>232</v>
      </c>
      <c r="F80" s="6" t="s">
        <v>231</v>
      </c>
    </row>
    <row r="81" spans="2:6" x14ac:dyDescent="0.2">
      <c r="B81" s="5" t="s">
        <v>233</v>
      </c>
      <c r="C81" s="6" t="s">
        <v>234</v>
      </c>
      <c r="E81" s="5" t="s">
        <v>235</v>
      </c>
      <c r="F81" s="6" t="s">
        <v>234</v>
      </c>
    </row>
    <row r="82" spans="2:6" x14ac:dyDescent="0.2">
      <c r="B82" s="5" t="s">
        <v>236</v>
      </c>
      <c r="C82" s="6" t="s">
        <v>237</v>
      </c>
      <c r="E82" s="5" t="s">
        <v>238</v>
      </c>
      <c r="F82" s="6" t="s">
        <v>237</v>
      </c>
    </row>
    <row r="83" spans="2:6" x14ac:dyDescent="0.2">
      <c r="B83" s="5" t="s">
        <v>239</v>
      </c>
      <c r="C83" s="6" t="s">
        <v>240</v>
      </c>
      <c r="E83" s="5" t="s">
        <v>241</v>
      </c>
      <c r="F83" s="6" t="s">
        <v>240</v>
      </c>
    </row>
    <row r="84" spans="2:6" x14ac:dyDescent="0.2">
      <c r="B84" s="5" t="s">
        <v>242</v>
      </c>
      <c r="C84" s="6" t="s">
        <v>243</v>
      </c>
      <c r="E84" s="5" t="s">
        <v>244</v>
      </c>
      <c r="F84" s="6" t="s">
        <v>243</v>
      </c>
    </row>
    <row r="85" spans="2:6" x14ac:dyDescent="0.2">
      <c r="B85" s="5" t="s">
        <v>245</v>
      </c>
      <c r="C85" s="6" t="s">
        <v>246</v>
      </c>
      <c r="E85" s="5" t="s">
        <v>247</v>
      </c>
      <c r="F85" s="6" t="s">
        <v>246</v>
      </c>
    </row>
    <row r="86" spans="2:6" x14ac:dyDescent="0.2">
      <c r="B86" s="5" t="s">
        <v>248</v>
      </c>
      <c r="C86" s="6" t="s">
        <v>180</v>
      </c>
      <c r="E86" s="5" t="s">
        <v>249</v>
      </c>
      <c r="F86" s="6" t="s">
        <v>180</v>
      </c>
    </row>
    <row r="87" spans="2:6" x14ac:dyDescent="0.2">
      <c r="B87" s="5" t="s">
        <v>250</v>
      </c>
      <c r="C87" s="6" t="s">
        <v>251</v>
      </c>
      <c r="E87" s="5" t="s">
        <v>252</v>
      </c>
      <c r="F87" s="6" t="s">
        <v>251</v>
      </c>
    </row>
    <row r="88" spans="2:6" x14ac:dyDescent="0.2">
      <c r="B88" s="5" t="s">
        <v>253</v>
      </c>
      <c r="C88" s="6" t="s">
        <v>254</v>
      </c>
      <c r="E88" s="5" t="s">
        <v>255</v>
      </c>
      <c r="F88" s="6" t="s">
        <v>254</v>
      </c>
    </row>
    <row r="89" spans="2:6" x14ac:dyDescent="0.2">
      <c r="B89" s="5" t="s">
        <v>256</v>
      </c>
      <c r="C89" s="6" t="s">
        <v>257</v>
      </c>
      <c r="E89" s="5" t="s">
        <v>258</v>
      </c>
      <c r="F89" s="6" t="s">
        <v>259</v>
      </c>
    </row>
    <row r="90" spans="2:6" x14ac:dyDescent="0.2">
      <c r="B90" s="5" t="s">
        <v>260</v>
      </c>
      <c r="C90" s="6" t="s">
        <v>261</v>
      </c>
      <c r="E90" s="5" t="s">
        <v>262</v>
      </c>
      <c r="F90" s="6" t="s">
        <v>261</v>
      </c>
    </row>
    <row r="91" spans="2:6" x14ac:dyDescent="0.2">
      <c r="B91" s="5" t="s">
        <v>263</v>
      </c>
      <c r="C91" s="6" t="s">
        <v>264</v>
      </c>
      <c r="E91" s="5" t="s">
        <v>265</v>
      </c>
      <c r="F91" s="6" t="s">
        <v>264</v>
      </c>
    </row>
    <row r="92" spans="2:6" x14ac:dyDescent="0.2">
      <c r="B92" s="5" t="s">
        <v>266</v>
      </c>
      <c r="C92" s="6" t="s">
        <v>267</v>
      </c>
      <c r="E92" s="5" t="s">
        <v>268</v>
      </c>
      <c r="F92" s="6" t="s">
        <v>267</v>
      </c>
    </row>
    <row r="93" spans="2:6" x14ac:dyDescent="0.2">
      <c r="B93" s="5" t="s">
        <v>269</v>
      </c>
      <c r="C93" s="6" t="s">
        <v>270</v>
      </c>
      <c r="E93" s="5" t="s">
        <v>271</v>
      </c>
      <c r="F93" s="6" t="s">
        <v>270</v>
      </c>
    </row>
    <row r="94" spans="2:6" x14ac:dyDescent="0.2">
      <c r="B94" s="5" t="s">
        <v>272</v>
      </c>
      <c r="C94" s="6" t="s">
        <v>273</v>
      </c>
      <c r="E94" s="5" t="s">
        <v>274</v>
      </c>
      <c r="F94" s="6" t="s">
        <v>273</v>
      </c>
    </row>
    <row r="95" spans="2:6" x14ac:dyDescent="0.2">
      <c r="B95" s="5" t="s">
        <v>275</v>
      </c>
      <c r="C95" s="6" t="s">
        <v>276</v>
      </c>
      <c r="E95" s="5" t="s">
        <v>277</v>
      </c>
      <c r="F95" s="6" t="s">
        <v>276</v>
      </c>
    </row>
    <row r="96" spans="2:6" x14ac:dyDescent="0.2">
      <c r="B96" s="5" t="s">
        <v>278</v>
      </c>
      <c r="C96" s="6" t="s">
        <v>279</v>
      </c>
      <c r="E96" s="5" t="s">
        <v>280</v>
      </c>
      <c r="F96" s="6" t="s">
        <v>279</v>
      </c>
    </row>
    <row r="97" spans="2:6" x14ac:dyDescent="0.2">
      <c r="B97" s="5" t="s">
        <v>281</v>
      </c>
      <c r="C97" s="6" t="s">
        <v>282</v>
      </c>
      <c r="E97" s="5" t="s">
        <v>283</v>
      </c>
      <c r="F97" s="6" t="s">
        <v>282</v>
      </c>
    </row>
    <row r="98" spans="2:6" x14ac:dyDescent="0.2">
      <c r="B98" s="5" t="s">
        <v>284</v>
      </c>
      <c r="C98" s="6" t="s">
        <v>285</v>
      </c>
      <c r="E98" s="5" t="s">
        <v>286</v>
      </c>
      <c r="F98" s="6" t="s">
        <v>285</v>
      </c>
    </row>
    <row r="99" spans="2:6" x14ac:dyDescent="0.2">
      <c r="B99" s="5" t="s">
        <v>287</v>
      </c>
      <c r="C99" s="6" t="s">
        <v>288</v>
      </c>
      <c r="E99" s="5" t="s">
        <v>289</v>
      </c>
      <c r="F99" s="6" t="s">
        <v>288</v>
      </c>
    </row>
    <row r="100" spans="2:6" x14ac:dyDescent="0.2">
      <c r="B100" s="5" t="s">
        <v>290</v>
      </c>
      <c r="C100" s="6" t="s">
        <v>291</v>
      </c>
      <c r="E100" s="5" t="s">
        <v>292</v>
      </c>
      <c r="F100" s="6" t="s">
        <v>291</v>
      </c>
    </row>
    <row r="101" spans="2:6" x14ac:dyDescent="0.2">
      <c r="B101" s="5" t="s">
        <v>293</v>
      </c>
      <c r="C101" s="6" t="s">
        <v>294</v>
      </c>
      <c r="E101" s="5" t="s">
        <v>295</v>
      </c>
      <c r="F101" s="6" t="s">
        <v>294</v>
      </c>
    </row>
    <row r="102" spans="2:6" x14ac:dyDescent="0.2">
      <c r="B102" s="5" t="s">
        <v>296</v>
      </c>
      <c r="C102" s="6" t="s">
        <v>297</v>
      </c>
      <c r="E102" s="5" t="s">
        <v>298</v>
      </c>
      <c r="F102" s="6" t="s">
        <v>297</v>
      </c>
    </row>
    <row r="103" spans="2:6" x14ac:dyDescent="0.2">
      <c r="B103" s="5" t="s">
        <v>299</v>
      </c>
      <c r="C103" s="6" t="s">
        <v>300</v>
      </c>
      <c r="E103" s="5" t="s">
        <v>301</v>
      </c>
      <c r="F103" s="6" t="s">
        <v>300</v>
      </c>
    </row>
    <row r="104" spans="2:6" x14ac:dyDescent="0.2">
      <c r="B104" s="5" t="s">
        <v>302</v>
      </c>
      <c r="C104" s="6" t="s">
        <v>303</v>
      </c>
      <c r="E104" s="5" t="s">
        <v>304</v>
      </c>
      <c r="F104" s="6" t="s">
        <v>303</v>
      </c>
    </row>
    <row r="105" spans="2:6" x14ac:dyDescent="0.2">
      <c r="B105" s="5" t="s">
        <v>305</v>
      </c>
      <c r="C105" s="6" t="s">
        <v>306</v>
      </c>
      <c r="E105" s="5" t="s">
        <v>307</v>
      </c>
      <c r="F105" s="6" t="s">
        <v>306</v>
      </c>
    </row>
    <row r="106" spans="2:6" x14ac:dyDescent="0.2">
      <c r="B106" s="5" t="s">
        <v>308</v>
      </c>
      <c r="C106" s="6" t="s">
        <v>309</v>
      </c>
      <c r="E106" s="5" t="s">
        <v>310</v>
      </c>
      <c r="F106" s="6" t="s">
        <v>309</v>
      </c>
    </row>
    <row r="107" spans="2:6" x14ac:dyDescent="0.2">
      <c r="B107" s="5" t="s">
        <v>311</v>
      </c>
      <c r="C107" s="6" t="s">
        <v>312</v>
      </c>
      <c r="E107" s="5" t="s">
        <v>313</v>
      </c>
      <c r="F107" s="6" t="s">
        <v>312</v>
      </c>
    </row>
    <row r="108" spans="2:6" x14ac:dyDescent="0.2">
      <c r="B108" s="5" t="s">
        <v>314</v>
      </c>
      <c r="C108" s="6" t="s">
        <v>315</v>
      </c>
      <c r="E108" s="5" t="s">
        <v>316</v>
      </c>
      <c r="F108" s="6" t="s">
        <v>315</v>
      </c>
    </row>
    <row r="109" spans="2:6" x14ac:dyDescent="0.2">
      <c r="B109" s="5" t="s">
        <v>317</v>
      </c>
      <c r="C109" s="6" t="s">
        <v>318</v>
      </c>
      <c r="E109" s="5" t="s">
        <v>319</v>
      </c>
      <c r="F109" s="6" t="s">
        <v>318</v>
      </c>
    </row>
    <row r="110" spans="2:6" x14ac:dyDescent="0.2">
      <c r="B110" s="5" t="s">
        <v>320</v>
      </c>
      <c r="C110" s="6" t="s">
        <v>321</v>
      </c>
      <c r="E110" s="5" t="s">
        <v>322</v>
      </c>
      <c r="F110" s="6" t="s">
        <v>321</v>
      </c>
    </row>
    <row r="111" spans="2:6" x14ac:dyDescent="0.2">
      <c r="B111" s="5" t="s">
        <v>323</v>
      </c>
      <c r="C111" s="6" t="s">
        <v>324</v>
      </c>
      <c r="E111" s="5" t="s">
        <v>325</v>
      </c>
      <c r="F111" s="6" t="s">
        <v>324</v>
      </c>
    </row>
    <row r="112" spans="2:6" x14ac:dyDescent="0.2">
      <c r="B112" s="5" t="s">
        <v>326</v>
      </c>
      <c r="C112" s="6" t="s">
        <v>327</v>
      </c>
      <c r="E112" s="5" t="s">
        <v>328</v>
      </c>
      <c r="F112" s="6" t="s">
        <v>327</v>
      </c>
    </row>
    <row r="113" spans="2:6" x14ac:dyDescent="0.2">
      <c r="B113" s="5" t="s">
        <v>329</v>
      </c>
      <c r="C113" s="6" t="s">
        <v>330</v>
      </c>
      <c r="E113" s="5" t="s">
        <v>331</v>
      </c>
      <c r="F113" s="6" t="s">
        <v>330</v>
      </c>
    </row>
    <row r="114" spans="2:6" x14ac:dyDescent="0.2">
      <c r="B114" s="5" t="s">
        <v>332</v>
      </c>
      <c r="C114" s="6" t="s">
        <v>333</v>
      </c>
      <c r="E114" s="5" t="s">
        <v>334</v>
      </c>
      <c r="F114" s="6" t="s">
        <v>333</v>
      </c>
    </row>
    <row r="115" spans="2:6" x14ac:dyDescent="0.2">
      <c r="B115" s="5" t="s">
        <v>335</v>
      </c>
      <c r="C115" s="6" t="s">
        <v>309</v>
      </c>
      <c r="E115" s="5" t="s">
        <v>336</v>
      </c>
      <c r="F115" s="6" t="s">
        <v>309</v>
      </c>
    </row>
    <row r="116" spans="2:6" x14ac:dyDescent="0.2">
      <c r="B116" s="5" t="s">
        <v>337</v>
      </c>
      <c r="C116" s="6" t="s">
        <v>338</v>
      </c>
      <c r="E116" s="5" t="s">
        <v>339</v>
      </c>
      <c r="F116" s="6" t="s">
        <v>338</v>
      </c>
    </row>
    <row r="117" spans="2:6" x14ac:dyDescent="0.2">
      <c r="B117" s="5" t="s">
        <v>340</v>
      </c>
      <c r="C117" s="6" t="s">
        <v>341</v>
      </c>
      <c r="E117" s="5" t="s">
        <v>342</v>
      </c>
      <c r="F117" s="6" t="s">
        <v>341</v>
      </c>
    </row>
    <row r="118" spans="2:6" x14ac:dyDescent="0.2">
      <c r="B118" s="5" t="s">
        <v>343</v>
      </c>
      <c r="C118" s="6" t="s">
        <v>344</v>
      </c>
      <c r="E118" s="5" t="s">
        <v>345</v>
      </c>
      <c r="F118" s="6" t="s">
        <v>344</v>
      </c>
    </row>
    <row r="119" spans="2:6" x14ac:dyDescent="0.2">
      <c r="B119" s="5" t="s">
        <v>346</v>
      </c>
      <c r="C119" s="6" t="s">
        <v>347</v>
      </c>
      <c r="E119" s="5" t="s">
        <v>348</v>
      </c>
      <c r="F119" s="6" t="s">
        <v>347</v>
      </c>
    </row>
    <row r="120" spans="2:6" x14ac:dyDescent="0.2">
      <c r="B120" s="5" t="s">
        <v>349</v>
      </c>
      <c r="C120" s="6" t="s">
        <v>350</v>
      </c>
      <c r="E120" s="5" t="s">
        <v>351</v>
      </c>
      <c r="F120" s="6" t="s">
        <v>350</v>
      </c>
    </row>
    <row r="121" spans="2:6" x14ac:dyDescent="0.2">
      <c r="B121" s="5" t="s">
        <v>352</v>
      </c>
      <c r="C121" s="6" t="s">
        <v>353</v>
      </c>
      <c r="E121" s="5" t="s">
        <v>354</v>
      </c>
      <c r="F121" s="6" t="s">
        <v>353</v>
      </c>
    </row>
    <row r="122" spans="2:6" x14ac:dyDescent="0.2">
      <c r="B122" s="5" t="s">
        <v>355</v>
      </c>
      <c r="C122" s="6" t="s">
        <v>356</v>
      </c>
      <c r="E122" s="5" t="s">
        <v>357</v>
      </c>
      <c r="F122" s="6" t="s">
        <v>356</v>
      </c>
    </row>
    <row r="123" spans="2:6" x14ac:dyDescent="0.2">
      <c r="B123" s="5" t="s">
        <v>358</v>
      </c>
      <c r="C123" s="6" t="s">
        <v>359</v>
      </c>
      <c r="E123" s="5" t="s">
        <v>360</v>
      </c>
      <c r="F123" s="6" t="s">
        <v>359</v>
      </c>
    </row>
    <row r="124" spans="2:6" x14ac:dyDescent="0.2">
      <c r="B124" s="5" t="s">
        <v>361</v>
      </c>
      <c r="C124" s="6" t="s">
        <v>362</v>
      </c>
      <c r="E124" s="5" t="s">
        <v>363</v>
      </c>
      <c r="F124" s="6" t="s">
        <v>362</v>
      </c>
    </row>
    <row r="125" spans="2:6" x14ac:dyDescent="0.2">
      <c r="B125" s="5" t="s">
        <v>364</v>
      </c>
      <c r="C125" s="6" t="s">
        <v>288</v>
      </c>
      <c r="E125" s="5" t="s">
        <v>365</v>
      </c>
      <c r="F125" s="6" t="s">
        <v>288</v>
      </c>
    </row>
    <row r="126" spans="2:6" x14ac:dyDescent="0.2">
      <c r="B126" s="5" t="s">
        <v>366</v>
      </c>
      <c r="C126" s="6" t="s">
        <v>291</v>
      </c>
      <c r="E126" s="5" t="s">
        <v>367</v>
      </c>
      <c r="F126" s="6" t="s">
        <v>291</v>
      </c>
    </row>
    <row r="127" spans="2:6" x14ac:dyDescent="0.2">
      <c r="B127" s="5" t="s">
        <v>368</v>
      </c>
      <c r="C127" s="6" t="s">
        <v>369</v>
      </c>
      <c r="E127" s="5" t="s">
        <v>370</v>
      </c>
      <c r="F127" s="6" t="s">
        <v>369</v>
      </c>
    </row>
    <row r="128" spans="2:6" x14ac:dyDescent="0.2">
      <c r="B128" s="5" t="s">
        <v>371</v>
      </c>
      <c r="C128" s="6" t="s">
        <v>372</v>
      </c>
      <c r="E128" s="5" t="s">
        <v>373</v>
      </c>
      <c r="F128" s="6" t="s">
        <v>372</v>
      </c>
    </row>
    <row r="129" spans="2:6" x14ac:dyDescent="0.2">
      <c r="B129" s="5" t="s">
        <v>374</v>
      </c>
      <c r="C129" s="6" t="s">
        <v>375</v>
      </c>
      <c r="E129" s="5" t="s">
        <v>376</v>
      </c>
      <c r="F129" s="6" t="s">
        <v>375</v>
      </c>
    </row>
    <row r="130" spans="2:6" x14ac:dyDescent="0.2">
      <c r="B130" s="5" t="s">
        <v>377</v>
      </c>
      <c r="C130" s="6" t="s">
        <v>378</v>
      </c>
      <c r="E130" s="5" t="s">
        <v>379</v>
      </c>
      <c r="F130" s="6" t="s">
        <v>378</v>
      </c>
    </row>
    <row r="131" spans="2:6" x14ac:dyDescent="0.2">
      <c r="B131" s="5" t="s">
        <v>380</v>
      </c>
      <c r="C131" s="6" t="s">
        <v>381</v>
      </c>
      <c r="E131" s="5" t="s">
        <v>382</v>
      </c>
      <c r="F131" s="6" t="s">
        <v>381</v>
      </c>
    </row>
    <row r="132" spans="2:6" x14ac:dyDescent="0.2">
      <c r="B132" s="5" t="s">
        <v>383</v>
      </c>
      <c r="C132" s="6" t="s">
        <v>384</v>
      </c>
      <c r="E132" s="5" t="s">
        <v>385</v>
      </c>
      <c r="F132" s="6" t="s">
        <v>384</v>
      </c>
    </row>
    <row r="133" spans="2:6" x14ac:dyDescent="0.2">
      <c r="B133" s="5" t="s">
        <v>386</v>
      </c>
      <c r="C133" s="6" t="s">
        <v>387</v>
      </c>
      <c r="E133" s="5" t="s">
        <v>388</v>
      </c>
      <c r="F133" s="6" t="s">
        <v>387</v>
      </c>
    </row>
    <row r="134" spans="2:6" x14ac:dyDescent="0.2">
      <c r="B134" s="5" t="s">
        <v>389</v>
      </c>
      <c r="C134" s="6" t="s">
        <v>390</v>
      </c>
      <c r="E134" s="5" t="s">
        <v>391</v>
      </c>
      <c r="F134" s="6" t="s">
        <v>390</v>
      </c>
    </row>
    <row r="135" spans="2:6" x14ac:dyDescent="0.2">
      <c r="B135" s="5" t="s">
        <v>392</v>
      </c>
      <c r="C135" s="6" t="s">
        <v>393</v>
      </c>
      <c r="E135" s="5" t="s">
        <v>394</v>
      </c>
      <c r="F135" s="6" t="s">
        <v>393</v>
      </c>
    </row>
    <row r="136" spans="2:6" x14ac:dyDescent="0.2">
      <c r="B136" s="5" t="s">
        <v>395</v>
      </c>
      <c r="C136" s="6" t="s">
        <v>396</v>
      </c>
      <c r="E136" s="5" t="s">
        <v>397</v>
      </c>
      <c r="F136" s="6" t="s">
        <v>396</v>
      </c>
    </row>
    <row r="137" spans="2:6" x14ac:dyDescent="0.2">
      <c r="B137" s="5" t="s">
        <v>398</v>
      </c>
      <c r="C137" s="6" t="s">
        <v>396</v>
      </c>
      <c r="E137" s="5" t="s">
        <v>399</v>
      </c>
      <c r="F137" s="6" t="s">
        <v>396</v>
      </c>
    </row>
    <row r="138" spans="2:6" x14ac:dyDescent="0.2">
      <c r="B138" s="5" t="s">
        <v>400</v>
      </c>
      <c r="C138" s="6" t="s">
        <v>401</v>
      </c>
      <c r="E138" s="5" t="s">
        <v>402</v>
      </c>
      <c r="F138" s="6" t="s">
        <v>401</v>
      </c>
    </row>
    <row r="139" spans="2:6" x14ac:dyDescent="0.2">
      <c r="B139" s="5" t="s">
        <v>403</v>
      </c>
      <c r="C139" s="6" t="s">
        <v>404</v>
      </c>
      <c r="E139" s="5" t="s">
        <v>405</v>
      </c>
      <c r="F139" s="6" t="s">
        <v>404</v>
      </c>
    </row>
    <row r="140" spans="2:6" x14ac:dyDescent="0.2">
      <c r="B140" s="5" t="s">
        <v>406</v>
      </c>
      <c r="C140" s="6" t="s">
        <v>407</v>
      </c>
      <c r="E140" s="5" t="s">
        <v>408</v>
      </c>
      <c r="F140" s="6" t="s">
        <v>407</v>
      </c>
    </row>
    <row r="141" spans="2:6" x14ac:dyDescent="0.2">
      <c r="B141" s="5" t="s">
        <v>409</v>
      </c>
      <c r="C141" s="6" t="s">
        <v>410</v>
      </c>
      <c r="E141" s="5" t="s">
        <v>411</v>
      </c>
      <c r="F141" s="6" t="s">
        <v>410</v>
      </c>
    </row>
    <row r="142" spans="2:6" x14ac:dyDescent="0.2">
      <c r="B142" s="5" t="s">
        <v>412</v>
      </c>
      <c r="C142" s="6" t="s">
        <v>413</v>
      </c>
      <c r="E142" s="5" t="s">
        <v>414</v>
      </c>
      <c r="F142" s="6" t="s">
        <v>413</v>
      </c>
    </row>
    <row r="143" spans="2:6" x14ac:dyDescent="0.2">
      <c r="B143" s="5" t="s">
        <v>415</v>
      </c>
      <c r="C143" s="6" t="s">
        <v>416</v>
      </c>
      <c r="E143" s="7" t="s">
        <v>417</v>
      </c>
      <c r="F143" s="8" t="s">
        <v>418</v>
      </c>
    </row>
    <row r="144" spans="2:6" x14ac:dyDescent="0.2">
      <c r="B144" s="5" t="s">
        <v>419</v>
      </c>
      <c r="C144" s="6" t="s">
        <v>420</v>
      </c>
      <c r="E144" s="5" t="s">
        <v>421</v>
      </c>
      <c r="F144" s="6" t="s">
        <v>420</v>
      </c>
    </row>
    <row r="145" spans="2:6" x14ac:dyDescent="0.2">
      <c r="B145" s="5" t="s">
        <v>422</v>
      </c>
      <c r="C145" s="6" t="s">
        <v>423</v>
      </c>
      <c r="E145" s="5" t="s">
        <v>424</v>
      </c>
      <c r="F145" s="6" t="s">
        <v>423</v>
      </c>
    </row>
    <row r="146" spans="2:6" x14ac:dyDescent="0.2">
      <c r="B146" s="5" t="s">
        <v>425</v>
      </c>
      <c r="C146" s="6" t="s">
        <v>426</v>
      </c>
      <c r="E146" s="5" t="s">
        <v>427</v>
      </c>
      <c r="F146" s="6" t="s">
        <v>426</v>
      </c>
    </row>
    <row r="147" spans="2:6" x14ac:dyDescent="0.2">
      <c r="B147" s="5" t="s">
        <v>428</v>
      </c>
      <c r="C147" s="6" t="s">
        <v>429</v>
      </c>
      <c r="E147" s="5" t="s">
        <v>430</v>
      </c>
      <c r="F147" s="6" t="s">
        <v>429</v>
      </c>
    </row>
    <row r="148" spans="2:6" x14ac:dyDescent="0.2">
      <c r="B148" s="5" t="s">
        <v>431</v>
      </c>
      <c r="C148" s="6" t="s">
        <v>432</v>
      </c>
      <c r="E148" s="5" t="s">
        <v>433</v>
      </c>
      <c r="F148" s="6" t="s">
        <v>432</v>
      </c>
    </row>
    <row r="149" spans="2:6" x14ac:dyDescent="0.2">
      <c r="B149" s="5" t="s">
        <v>434</v>
      </c>
      <c r="C149" s="6" t="s">
        <v>435</v>
      </c>
      <c r="E149" s="5" t="s">
        <v>436</v>
      </c>
      <c r="F149" s="6" t="s">
        <v>435</v>
      </c>
    </row>
    <row r="150" spans="2:6" x14ac:dyDescent="0.2">
      <c r="B150" s="5" t="s">
        <v>437</v>
      </c>
      <c r="C150" s="6" t="s">
        <v>438</v>
      </c>
      <c r="E150" s="5" t="s">
        <v>439</v>
      </c>
      <c r="F150" s="6" t="s">
        <v>438</v>
      </c>
    </row>
    <row r="151" spans="2:6" x14ac:dyDescent="0.2">
      <c r="B151" s="5" t="s">
        <v>440</v>
      </c>
      <c r="C151" s="6" t="s">
        <v>441</v>
      </c>
      <c r="E151" s="5" t="s">
        <v>442</v>
      </c>
      <c r="F151" s="6" t="s">
        <v>441</v>
      </c>
    </row>
    <row r="152" spans="2:6" x14ac:dyDescent="0.2">
      <c r="B152" s="5" t="s">
        <v>443</v>
      </c>
      <c r="C152" s="6" t="s">
        <v>444</v>
      </c>
      <c r="E152" s="5" t="s">
        <v>445</v>
      </c>
      <c r="F152" s="6" t="s">
        <v>444</v>
      </c>
    </row>
    <row r="153" spans="2:6" x14ac:dyDescent="0.2">
      <c r="B153" s="5" t="s">
        <v>446</v>
      </c>
      <c r="C153" s="6" t="s">
        <v>447</v>
      </c>
      <c r="E153" s="5" t="s">
        <v>448</v>
      </c>
      <c r="F153" s="6" t="s">
        <v>447</v>
      </c>
    </row>
    <row r="154" spans="2:6" x14ac:dyDescent="0.2">
      <c r="B154" s="5" t="s">
        <v>449</v>
      </c>
      <c r="C154" s="6" t="s">
        <v>450</v>
      </c>
      <c r="E154" s="5" t="s">
        <v>451</v>
      </c>
      <c r="F154" s="6" t="s">
        <v>450</v>
      </c>
    </row>
    <row r="155" spans="2:6" x14ac:dyDescent="0.2">
      <c r="B155" s="5" t="s">
        <v>452</v>
      </c>
      <c r="C155" s="6" t="s">
        <v>453</v>
      </c>
      <c r="E155" s="5" t="s">
        <v>454</v>
      </c>
      <c r="F155" s="6" t="s">
        <v>453</v>
      </c>
    </row>
    <row r="156" spans="2:6" x14ac:dyDescent="0.2">
      <c r="B156" s="5" t="s">
        <v>455</v>
      </c>
      <c r="C156" s="6" t="s">
        <v>456</v>
      </c>
      <c r="E156" s="5" t="s">
        <v>457</v>
      </c>
      <c r="F156" s="6" t="s">
        <v>456</v>
      </c>
    </row>
    <row r="157" spans="2:6" x14ac:dyDescent="0.2">
      <c r="B157" s="5" t="s">
        <v>458</v>
      </c>
      <c r="C157" s="6" t="s">
        <v>459</v>
      </c>
      <c r="E157" s="5" t="s">
        <v>460</v>
      </c>
      <c r="F157" s="6" t="s">
        <v>459</v>
      </c>
    </row>
    <row r="158" spans="2:6" x14ac:dyDescent="0.2">
      <c r="B158" s="5" t="s">
        <v>461</v>
      </c>
      <c r="C158" s="6" t="s">
        <v>462</v>
      </c>
      <c r="E158" s="5" t="s">
        <v>463</v>
      </c>
      <c r="F158" s="6" t="s">
        <v>462</v>
      </c>
    </row>
    <row r="159" spans="2:6" x14ac:dyDescent="0.2">
      <c r="B159" s="5" t="s">
        <v>464</v>
      </c>
      <c r="C159" s="6" t="s">
        <v>465</v>
      </c>
      <c r="E159" s="5" t="s">
        <v>466</v>
      </c>
      <c r="F159" s="6" t="s">
        <v>465</v>
      </c>
    </row>
    <row r="160" spans="2:6" x14ac:dyDescent="0.2">
      <c r="B160" s="5" t="s">
        <v>467</v>
      </c>
      <c r="C160" s="6" t="s">
        <v>468</v>
      </c>
      <c r="E160" s="5" t="s">
        <v>469</v>
      </c>
      <c r="F160" s="6" t="s">
        <v>468</v>
      </c>
    </row>
    <row r="161" spans="2:6" x14ac:dyDescent="0.2">
      <c r="B161" s="5" t="s">
        <v>470</v>
      </c>
      <c r="C161" s="6" t="s">
        <v>471</v>
      </c>
      <c r="E161" s="5" t="s">
        <v>472</v>
      </c>
      <c r="F161" s="6" t="s">
        <v>471</v>
      </c>
    </row>
    <row r="162" spans="2:6" x14ac:dyDescent="0.2">
      <c r="B162" s="5" t="s">
        <v>473</v>
      </c>
      <c r="C162" s="6" t="s">
        <v>474</v>
      </c>
      <c r="E162" s="5" t="s">
        <v>475</v>
      </c>
      <c r="F162" s="6" t="s">
        <v>474</v>
      </c>
    </row>
    <row r="163" spans="2:6" x14ac:dyDescent="0.2">
      <c r="B163" s="5" t="s">
        <v>476</v>
      </c>
      <c r="C163" s="6" t="s">
        <v>477</v>
      </c>
      <c r="E163" s="5" t="s">
        <v>478</v>
      </c>
      <c r="F163" s="6" t="s">
        <v>477</v>
      </c>
    </row>
    <row r="164" spans="2:6" x14ac:dyDescent="0.2">
      <c r="B164" s="5" t="s">
        <v>479</v>
      </c>
      <c r="C164" s="6" t="s">
        <v>480</v>
      </c>
      <c r="E164" s="5" t="s">
        <v>481</v>
      </c>
      <c r="F164" s="6" t="s">
        <v>480</v>
      </c>
    </row>
    <row r="165" spans="2:6" x14ac:dyDescent="0.2">
      <c r="B165" s="5" t="s">
        <v>482</v>
      </c>
      <c r="C165" s="6" t="s">
        <v>483</v>
      </c>
      <c r="E165" s="5" t="s">
        <v>484</v>
      </c>
      <c r="F165" s="6" t="s">
        <v>483</v>
      </c>
    </row>
    <row r="166" spans="2:6" x14ac:dyDescent="0.2">
      <c r="B166" s="5" t="s">
        <v>485</v>
      </c>
      <c r="C166" s="6" t="s">
        <v>486</v>
      </c>
      <c r="E166" s="5" t="s">
        <v>487</v>
      </c>
      <c r="F166" s="6" t="s">
        <v>486</v>
      </c>
    </row>
    <row r="167" spans="2:6" x14ac:dyDescent="0.2">
      <c r="B167" s="5" t="s">
        <v>488</v>
      </c>
      <c r="C167" s="6" t="s">
        <v>489</v>
      </c>
      <c r="E167" s="5" t="s">
        <v>490</v>
      </c>
      <c r="F167" s="6" t="s">
        <v>489</v>
      </c>
    </row>
    <row r="168" spans="2:6" x14ac:dyDescent="0.2">
      <c r="B168" s="5" t="s">
        <v>491</v>
      </c>
      <c r="C168" s="6" t="s">
        <v>492</v>
      </c>
      <c r="E168" s="5" t="s">
        <v>493</v>
      </c>
      <c r="F168" s="6" t="s">
        <v>492</v>
      </c>
    </row>
    <row r="169" spans="2:6" x14ac:dyDescent="0.2">
      <c r="B169" s="5" t="s">
        <v>494</v>
      </c>
      <c r="C169" s="6" t="s">
        <v>495</v>
      </c>
      <c r="E169" s="5" t="s">
        <v>496</v>
      </c>
      <c r="F169" s="6" t="s">
        <v>495</v>
      </c>
    </row>
    <row r="170" spans="2:6" x14ac:dyDescent="0.2">
      <c r="B170" s="5" t="s">
        <v>497</v>
      </c>
      <c r="C170" s="6" t="s">
        <v>297</v>
      </c>
      <c r="E170" s="5" t="s">
        <v>498</v>
      </c>
      <c r="F170" s="6" t="s">
        <v>297</v>
      </c>
    </row>
    <row r="171" spans="2:6" x14ac:dyDescent="0.2">
      <c r="B171" s="5" t="s">
        <v>499</v>
      </c>
      <c r="C171" s="6" t="s">
        <v>300</v>
      </c>
      <c r="E171" s="5" t="s">
        <v>500</v>
      </c>
      <c r="F171" s="6" t="s">
        <v>300</v>
      </c>
    </row>
    <row r="172" spans="2:6" x14ac:dyDescent="0.2">
      <c r="B172" s="5" t="s">
        <v>501</v>
      </c>
      <c r="C172" s="6" t="s">
        <v>303</v>
      </c>
      <c r="E172" s="5" t="s">
        <v>502</v>
      </c>
      <c r="F172" s="6" t="s">
        <v>303</v>
      </c>
    </row>
    <row r="173" spans="2:6" x14ac:dyDescent="0.2">
      <c r="B173" s="5" t="s">
        <v>503</v>
      </c>
      <c r="C173" s="6" t="s">
        <v>504</v>
      </c>
      <c r="E173" s="5" t="s">
        <v>505</v>
      </c>
      <c r="F173" s="6" t="s">
        <v>504</v>
      </c>
    </row>
    <row r="174" spans="2:6" x14ac:dyDescent="0.2">
      <c r="B174" s="5" t="s">
        <v>506</v>
      </c>
      <c r="C174" s="6" t="s">
        <v>471</v>
      </c>
      <c r="E174" s="5" t="s">
        <v>507</v>
      </c>
      <c r="F174" s="6" t="s">
        <v>471</v>
      </c>
    </row>
    <row r="175" spans="2:6" x14ac:dyDescent="0.2">
      <c r="B175" s="5" t="s">
        <v>508</v>
      </c>
      <c r="C175" s="6" t="s">
        <v>509</v>
      </c>
      <c r="E175" s="5" t="s">
        <v>510</v>
      </c>
      <c r="F175" s="6" t="s">
        <v>509</v>
      </c>
    </row>
    <row r="176" spans="2:6" x14ac:dyDescent="0.2">
      <c r="B176" s="5" t="s">
        <v>511</v>
      </c>
      <c r="C176" s="6" t="s">
        <v>306</v>
      </c>
      <c r="E176" s="5" t="s">
        <v>512</v>
      </c>
      <c r="F176" s="6" t="s">
        <v>306</v>
      </c>
    </row>
    <row r="177" spans="2:6" x14ac:dyDescent="0.2">
      <c r="B177" s="5" t="s">
        <v>513</v>
      </c>
      <c r="C177" s="6" t="s">
        <v>514</v>
      </c>
      <c r="E177" s="5" t="s">
        <v>515</v>
      </c>
      <c r="F177" s="6" t="s">
        <v>514</v>
      </c>
    </row>
    <row r="178" spans="2:6" x14ac:dyDescent="0.2">
      <c r="B178" s="5" t="s">
        <v>516</v>
      </c>
      <c r="C178" s="6" t="s">
        <v>309</v>
      </c>
      <c r="E178" s="5" t="s">
        <v>517</v>
      </c>
      <c r="F178" s="6" t="s">
        <v>309</v>
      </c>
    </row>
    <row r="179" spans="2:6" x14ac:dyDescent="0.2">
      <c r="B179" s="5" t="s">
        <v>518</v>
      </c>
      <c r="C179" s="6" t="s">
        <v>519</v>
      </c>
      <c r="E179" s="5" t="s">
        <v>520</v>
      </c>
      <c r="F179" s="6" t="s">
        <v>519</v>
      </c>
    </row>
    <row r="180" spans="2:6" x14ac:dyDescent="0.2">
      <c r="B180" s="5" t="s">
        <v>521</v>
      </c>
      <c r="C180" s="6" t="s">
        <v>312</v>
      </c>
      <c r="E180" s="5" t="s">
        <v>522</v>
      </c>
      <c r="F180" s="6" t="s">
        <v>312</v>
      </c>
    </row>
    <row r="181" spans="2:6" x14ac:dyDescent="0.2">
      <c r="B181" s="5" t="s">
        <v>523</v>
      </c>
      <c r="C181" s="6" t="s">
        <v>315</v>
      </c>
      <c r="E181" s="5" t="s">
        <v>524</v>
      </c>
      <c r="F181" s="6" t="s">
        <v>315</v>
      </c>
    </row>
    <row r="182" spans="2:6" x14ac:dyDescent="0.2">
      <c r="B182" s="5" t="s">
        <v>525</v>
      </c>
      <c r="C182" s="6" t="s">
        <v>318</v>
      </c>
      <c r="E182" s="5" t="s">
        <v>526</v>
      </c>
      <c r="F182" s="6" t="s">
        <v>318</v>
      </c>
    </row>
    <row r="183" spans="2:6" x14ac:dyDescent="0.2">
      <c r="B183" s="5" t="s">
        <v>527</v>
      </c>
      <c r="C183" s="6" t="s">
        <v>471</v>
      </c>
      <c r="E183" s="5" t="s">
        <v>528</v>
      </c>
      <c r="F183" s="6" t="s">
        <v>471</v>
      </c>
    </row>
    <row r="184" spans="2:6" x14ac:dyDescent="0.2">
      <c r="B184" s="5" t="s">
        <v>529</v>
      </c>
      <c r="C184" s="6" t="s">
        <v>530</v>
      </c>
      <c r="E184" s="5" t="s">
        <v>531</v>
      </c>
      <c r="F184" s="6" t="s">
        <v>530</v>
      </c>
    </row>
    <row r="185" spans="2:6" x14ac:dyDescent="0.2">
      <c r="B185" s="5" t="s">
        <v>532</v>
      </c>
      <c r="C185" s="6" t="s">
        <v>324</v>
      </c>
      <c r="E185" s="5" t="s">
        <v>533</v>
      </c>
      <c r="F185" s="6" t="s">
        <v>324</v>
      </c>
    </row>
    <row r="186" spans="2:6" x14ac:dyDescent="0.2">
      <c r="B186" s="5" t="s">
        <v>534</v>
      </c>
      <c r="C186" s="6" t="s">
        <v>327</v>
      </c>
      <c r="E186" s="5" t="s">
        <v>535</v>
      </c>
      <c r="F186" s="6" t="s">
        <v>327</v>
      </c>
    </row>
    <row r="187" spans="2:6" x14ac:dyDescent="0.2">
      <c r="B187" s="5" t="s">
        <v>536</v>
      </c>
      <c r="C187" s="6" t="s">
        <v>330</v>
      </c>
      <c r="E187" s="5" t="s">
        <v>537</v>
      </c>
      <c r="F187" s="6" t="s">
        <v>330</v>
      </c>
    </row>
    <row r="188" spans="2:6" x14ac:dyDescent="0.2">
      <c r="B188" s="5" t="s">
        <v>538</v>
      </c>
      <c r="C188" s="6" t="s">
        <v>539</v>
      </c>
      <c r="E188" s="5" t="s">
        <v>540</v>
      </c>
      <c r="F188" s="6" t="s">
        <v>539</v>
      </c>
    </row>
    <row r="189" spans="2:6" x14ac:dyDescent="0.2">
      <c r="B189" s="5" t="s">
        <v>541</v>
      </c>
      <c r="C189" s="6" t="s">
        <v>333</v>
      </c>
      <c r="E189" s="5" t="s">
        <v>542</v>
      </c>
      <c r="F189" s="6" t="s">
        <v>333</v>
      </c>
    </row>
    <row r="190" spans="2:6" x14ac:dyDescent="0.2">
      <c r="B190" s="5" t="s">
        <v>543</v>
      </c>
      <c r="C190" s="6" t="s">
        <v>519</v>
      </c>
      <c r="E190" s="5" t="s">
        <v>544</v>
      </c>
      <c r="F190" s="6" t="s">
        <v>519</v>
      </c>
    </row>
    <row r="191" spans="2:6" x14ac:dyDescent="0.2">
      <c r="B191" s="5" t="s">
        <v>545</v>
      </c>
      <c r="C191" s="6" t="s">
        <v>309</v>
      </c>
      <c r="E191" s="5" t="s">
        <v>546</v>
      </c>
      <c r="F191" s="6" t="s">
        <v>309</v>
      </c>
    </row>
    <row r="192" spans="2:6" x14ac:dyDescent="0.2">
      <c r="B192" s="5" t="s">
        <v>547</v>
      </c>
      <c r="C192" s="6" t="s">
        <v>338</v>
      </c>
      <c r="E192" s="5" t="s">
        <v>548</v>
      </c>
      <c r="F192" s="6" t="s">
        <v>338</v>
      </c>
    </row>
    <row r="193" spans="2:6" x14ac:dyDescent="0.2">
      <c r="B193" s="5" t="s">
        <v>549</v>
      </c>
      <c r="C193" s="6" t="s">
        <v>341</v>
      </c>
      <c r="E193" s="5" t="s">
        <v>550</v>
      </c>
      <c r="F193" s="6" t="s">
        <v>341</v>
      </c>
    </row>
    <row r="194" spans="2:6" x14ac:dyDescent="0.2">
      <c r="B194" s="5" t="s">
        <v>551</v>
      </c>
      <c r="C194" s="6" t="s">
        <v>344</v>
      </c>
      <c r="E194" s="5" t="s">
        <v>552</v>
      </c>
      <c r="F194" s="6" t="s">
        <v>344</v>
      </c>
    </row>
    <row r="195" spans="2:6" x14ac:dyDescent="0.2">
      <c r="B195" s="5" t="s">
        <v>553</v>
      </c>
      <c r="C195" s="6" t="s">
        <v>347</v>
      </c>
      <c r="E195" s="5" t="s">
        <v>554</v>
      </c>
      <c r="F195" s="6" t="s">
        <v>347</v>
      </c>
    </row>
    <row r="196" spans="2:6" x14ac:dyDescent="0.2">
      <c r="B196" s="5" t="s">
        <v>555</v>
      </c>
      <c r="C196" s="6" t="s">
        <v>350</v>
      </c>
      <c r="E196" s="5" t="s">
        <v>556</v>
      </c>
      <c r="F196" s="6" t="s">
        <v>350</v>
      </c>
    </row>
    <row r="197" spans="2:6" x14ac:dyDescent="0.2">
      <c r="B197" s="5" t="s">
        <v>557</v>
      </c>
      <c r="C197" s="6" t="s">
        <v>558</v>
      </c>
      <c r="E197" s="5" t="s">
        <v>559</v>
      </c>
      <c r="F197" s="6" t="s">
        <v>558</v>
      </c>
    </row>
    <row r="198" spans="2:6" x14ac:dyDescent="0.2">
      <c r="B198" s="5" t="s">
        <v>560</v>
      </c>
      <c r="C198" s="6" t="s">
        <v>353</v>
      </c>
      <c r="E198" s="5" t="s">
        <v>561</v>
      </c>
      <c r="F198" s="6" t="s">
        <v>353</v>
      </c>
    </row>
    <row r="199" spans="2:6" x14ac:dyDescent="0.2">
      <c r="B199" s="5" t="s">
        <v>562</v>
      </c>
      <c r="C199" s="6" t="s">
        <v>519</v>
      </c>
      <c r="E199" s="5" t="s">
        <v>563</v>
      </c>
      <c r="F199" s="6" t="s">
        <v>519</v>
      </c>
    </row>
    <row r="200" spans="2:6" x14ac:dyDescent="0.2">
      <c r="B200" s="5" t="s">
        <v>564</v>
      </c>
      <c r="C200" s="6" t="s">
        <v>565</v>
      </c>
      <c r="E200" s="5" t="s">
        <v>566</v>
      </c>
      <c r="F200" s="6" t="s">
        <v>565</v>
      </c>
    </row>
    <row r="201" spans="2:6" x14ac:dyDescent="0.2">
      <c r="B201" s="5" t="s">
        <v>567</v>
      </c>
      <c r="C201" s="6" t="s">
        <v>568</v>
      </c>
      <c r="E201" s="5" t="s">
        <v>569</v>
      </c>
      <c r="F201" s="6" t="s">
        <v>568</v>
      </c>
    </row>
    <row r="202" spans="2:6" x14ac:dyDescent="0.2">
      <c r="B202" s="5" t="s">
        <v>570</v>
      </c>
      <c r="C202" s="6" t="s">
        <v>571</v>
      </c>
      <c r="E202" s="5" t="s">
        <v>572</v>
      </c>
      <c r="F202" s="6" t="s">
        <v>571</v>
      </c>
    </row>
    <row r="203" spans="2:6" x14ac:dyDescent="0.2">
      <c r="B203" s="5" t="s">
        <v>573</v>
      </c>
      <c r="C203" s="6" t="s">
        <v>574</v>
      </c>
      <c r="E203" s="5" t="s">
        <v>575</v>
      </c>
      <c r="F203" s="6" t="s">
        <v>574</v>
      </c>
    </row>
    <row r="204" spans="2:6" x14ac:dyDescent="0.2">
      <c r="B204" s="5" t="s">
        <v>576</v>
      </c>
      <c r="C204" s="6" t="s">
        <v>577</v>
      </c>
      <c r="E204" s="5" t="s">
        <v>578</v>
      </c>
      <c r="F204" s="6" t="s">
        <v>577</v>
      </c>
    </row>
    <row r="205" spans="2:6" x14ac:dyDescent="0.2">
      <c r="B205" s="5" t="s">
        <v>579</v>
      </c>
      <c r="C205" s="6" t="s">
        <v>580</v>
      </c>
      <c r="E205" s="5" t="s">
        <v>581</v>
      </c>
      <c r="F205" s="6" t="s">
        <v>580</v>
      </c>
    </row>
    <row r="206" spans="2:6" x14ac:dyDescent="0.2">
      <c r="B206" s="5" t="s">
        <v>582</v>
      </c>
      <c r="C206" s="6" t="s">
        <v>583</v>
      </c>
      <c r="E206" s="5" t="s">
        <v>584</v>
      </c>
      <c r="F206" s="6" t="s">
        <v>583</v>
      </c>
    </row>
    <row r="207" spans="2:6" x14ac:dyDescent="0.2">
      <c r="B207" s="5" t="s">
        <v>585</v>
      </c>
      <c r="C207" s="6" t="s">
        <v>586</v>
      </c>
      <c r="E207" s="5" t="s">
        <v>587</v>
      </c>
      <c r="F207" s="6" t="s">
        <v>586</v>
      </c>
    </row>
    <row r="208" spans="2:6" x14ac:dyDescent="0.2">
      <c r="B208" s="5" t="s">
        <v>588</v>
      </c>
      <c r="C208" s="6" t="s">
        <v>589</v>
      </c>
      <c r="E208" s="5" t="s">
        <v>590</v>
      </c>
      <c r="F208" s="6" t="s">
        <v>589</v>
      </c>
    </row>
    <row r="209" spans="2:6" x14ac:dyDescent="0.2">
      <c r="B209" s="5" t="s">
        <v>591</v>
      </c>
      <c r="C209" s="6" t="s">
        <v>592</v>
      </c>
      <c r="E209" s="5" t="s">
        <v>593</v>
      </c>
      <c r="F209" s="6" t="s">
        <v>592</v>
      </c>
    </row>
    <row r="210" spans="2:6" x14ac:dyDescent="0.2">
      <c r="B210" s="5" t="s">
        <v>594</v>
      </c>
      <c r="C210" s="6" t="s">
        <v>595</v>
      </c>
      <c r="E210" s="5" t="s">
        <v>596</v>
      </c>
      <c r="F210" s="6" t="s">
        <v>595</v>
      </c>
    </row>
    <row r="211" spans="2:6" x14ac:dyDescent="0.2">
      <c r="B211" s="5" t="s">
        <v>597</v>
      </c>
      <c r="C211" s="6" t="s">
        <v>598</v>
      </c>
      <c r="E211" s="5" t="s">
        <v>599</v>
      </c>
      <c r="F211" s="6" t="s">
        <v>598</v>
      </c>
    </row>
    <row r="212" spans="2:6" x14ac:dyDescent="0.2">
      <c r="B212" s="5" t="s">
        <v>600</v>
      </c>
      <c r="C212" s="6" t="s">
        <v>601</v>
      </c>
      <c r="E212" s="5" t="s">
        <v>602</v>
      </c>
      <c r="F212" s="6" t="s">
        <v>601</v>
      </c>
    </row>
    <row r="213" spans="2:6" x14ac:dyDescent="0.2">
      <c r="B213" s="5" t="s">
        <v>603</v>
      </c>
      <c r="C213" s="6" t="s">
        <v>604</v>
      </c>
      <c r="E213" s="5" t="s">
        <v>605</v>
      </c>
      <c r="F213" s="6" t="s">
        <v>604</v>
      </c>
    </row>
    <row r="214" spans="2:6" x14ac:dyDescent="0.2">
      <c r="B214" s="5" t="s">
        <v>606</v>
      </c>
      <c r="C214" s="6" t="s">
        <v>607</v>
      </c>
      <c r="E214" s="5" t="s">
        <v>608</v>
      </c>
      <c r="F214" s="6" t="s">
        <v>607</v>
      </c>
    </row>
    <row r="215" spans="2:6" x14ac:dyDescent="0.2">
      <c r="B215" s="5" t="s">
        <v>609</v>
      </c>
      <c r="C215" s="6" t="s">
        <v>37</v>
      </c>
      <c r="E215" s="5" t="s">
        <v>610</v>
      </c>
      <c r="F215" s="6" t="s">
        <v>37</v>
      </c>
    </row>
    <row r="216" spans="2:6" x14ac:dyDescent="0.2">
      <c r="B216" s="5" t="s">
        <v>611</v>
      </c>
      <c r="C216" s="6" t="s">
        <v>612</v>
      </c>
      <c r="E216" s="5" t="s">
        <v>613</v>
      </c>
      <c r="F216" s="6" t="s">
        <v>612</v>
      </c>
    </row>
    <row r="217" spans="2:6" x14ac:dyDescent="0.2">
      <c r="B217" s="5" t="s">
        <v>614</v>
      </c>
      <c r="C217" s="6" t="s">
        <v>615</v>
      </c>
      <c r="E217" s="5" t="s">
        <v>616</v>
      </c>
      <c r="F217" s="6" t="s">
        <v>615</v>
      </c>
    </row>
    <row r="218" spans="2:6" x14ac:dyDescent="0.2">
      <c r="B218" s="5" t="s">
        <v>617</v>
      </c>
      <c r="C218" s="6" t="s">
        <v>618</v>
      </c>
      <c r="E218" s="5" t="s">
        <v>619</v>
      </c>
      <c r="F218" s="6" t="s">
        <v>618</v>
      </c>
    </row>
    <row r="219" spans="2:6" x14ac:dyDescent="0.2">
      <c r="B219" s="5" t="s">
        <v>620</v>
      </c>
      <c r="C219" s="6" t="s">
        <v>621</v>
      </c>
      <c r="E219" s="5" t="s">
        <v>622</v>
      </c>
      <c r="F219" s="6" t="s">
        <v>621</v>
      </c>
    </row>
    <row r="220" spans="2:6" x14ac:dyDescent="0.2">
      <c r="B220" s="5" t="s">
        <v>623</v>
      </c>
      <c r="C220" s="6" t="s">
        <v>624</v>
      </c>
      <c r="E220" s="5" t="s">
        <v>625</v>
      </c>
      <c r="F220" s="6" t="s">
        <v>624</v>
      </c>
    </row>
    <row r="221" spans="2:6" x14ac:dyDescent="0.2">
      <c r="B221" s="5" t="s">
        <v>626</v>
      </c>
      <c r="C221" s="6" t="s">
        <v>627</v>
      </c>
      <c r="E221" s="5" t="s">
        <v>628</v>
      </c>
      <c r="F221" s="6" t="s">
        <v>627</v>
      </c>
    </row>
    <row r="222" spans="2:6" x14ac:dyDescent="0.2">
      <c r="B222" s="5" t="s">
        <v>629</v>
      </c>
      <c r="C222" s="6" t="s">
        <v>630</v>
      </c>
      <c r="E222" s="5" t="s">
        <v>631</v>
      </c>
      <c r="F222" s="6" t="s">
        <v>630</v>
      </c>
    </row>
    <row r="223" spans="2:6" x14ac:dyDescent="0.2">
      <c r="B223" s="5" t="s">
        <v>632</v>
      </c>
      <c r="C223" s="6" t="s">
        <v>633</v>
      </c>
      <c r="E223" s="5" t="s">
        <v>634</v>
      </c>
      <c r="F223" s="6" t="s">
        <v>633</v>
      </c>
    </row>
    <row r="224" spans="2:6" x14ac:dyDescent="0.2">
      <c r="B224" s="5" t="s">
        <v>635</v>
      </c>
      <c r="C224" s="6" t="s">
        <v>636</v>
      </c>
      <c r="E224" s="5" t="s">
        <v>637</v>
      </c>
      <c r="F224" s="6" t="s">
        <v>636</v>
      </c>
    </row>
    <row r="225" spans="2:6" x14ac:dyDescent="0.2">
      <c r="B225" s="5" t="s">
        <v>638</v>
      </c>
      <c r="C225" s="6" t="s">
        <v>639</v>
      </c>
      <c r="E225" s="5" t="s">
        <v>640</v>
      </c>
      <c r="F225" s="6" t="s">
        <v>639</v>
      </c>
    </row>
    <row r="226" spans="2:6" x14ac:dyDescent="0.2">
      <c r="B226" s="5" t="s">
        <v>641</v>
      </c>
      <c r="C226" s="6" t="s">
        <v>642</v>
      </c>
      <c r="E226" s="5" t="s">
        <v>643</v>
      </c>
      <c r="F226" s="6" t="s">
        <v>644</v>
      </c>
    </row>
    <row r="227" spans="2:6" x14ac:dyDescent="0.2">
      <c r="B227" s="5" t="s">
        <v>645</v>
      </c>
      <c r="C227" s="6" t="s">
        <v>646</v>
      </c>
      <c r="E227" s="5" t="s">
        <v>643</v>
      </c>
      <c r="F227" s="6" t="s">
        <v>644</v>
      </c>
    </row>
    <row r="228" spans="2:6" x14ac:dyDescent="0.2">
      <c r="B228" s="5" t="s">
        <v>647</v>
      </c>
      <c r="C228" s="6" t="s">
        <v>648</v>
      </c>
      <c r="E228" s="5" t="s">
        <v>649</v>
      </c>
      <c r="F228" s="6" t="s">
        <v>650</v>
      </c>
    </row>
    <row r="229" spans="2:6" x14ac:dyDescent="0.2">
      <c r="B229" s="5" t="s">
        <v>651</v>
      </c>
      <c r="C229" s="6" t="s">
        <v>652</v>
      </c>
      <c r="E229" s="5" t="s">
        <v>649</v>
      </c>
      <c r="F229" s="6" t="s">
        <v>650</v>
      </c>
    </row>
    <row r="230" spans="2:6" x14ac:dyDescent="0.2">
      <c r="B230" s="5" t="s">
        <v>653</v>
      </c>
      <c r="C230" s="6" t="s">
        <v>654</v>
      </c>
      <c r="E230" s="5" t="s">
        <v>649</v>
      </c>
      <c r="F230" s="6" t="s">
        <v>650</v>
      </c>
    </row>
    <row r="231" spans="2:6" x14ac:dyDescent="0.2">
      <c r="B231" s="5" t="s">
        <v>655</v>
      </c>
      <c r="C231" s="6" t="s">
        <v>656</v>
      </c>
      <c r="E231" s="5" t="s">
        <v>643</v>
      </c>
      <c r="F231" s="6" t="s">
        <v>644</v>
      </c>
    </row>
    <row r="232" spans="2:6" x14ac:dyDescent="0.2">
      <c r="B232" s="5" t="s">
        <v>657</v>
      </c>
      <c r="C232" s="6" t="s">
        <v>658</v>
      </c>
      <c r="E232" s="5" t="s">
        <v>649</v>
      </c>
      <c r="F232" s="6" t="s">
        <v>650</v>
      </c>
    </row>
    <row r="233" spans="2:6" x14ac:dyDescent="0.2">
      <c r="B233" s="5" t="s">
        <v>659</v>
      </c>
      <c r="C233" s="6" t="s">
        <v>300</v>
      </c>
      <c r="E233" s="5" t="s">
        <v>649</v>
      </c>
      <c r="F233" s="6" t="s">
        <v>650</v>
      </c>
    </row>
    <row r="234" spans="2:6" x14ac:dyDescent="0.2">
      <c r="B234" s="5" t="s">
        <v>660</v>
      </c>
      <c r="C234" s="6" t="s">
        <v>661</v>
      </c>
      <c r="E234" s="5" t="s">
        <v>649</v>
      </c>
      <c r="F234" s="6" t="s">
        <v>650</v>
      </c>
    </row>
    <row r="235" spans="2:6" x14ac:dyDescent="0.2">
      <c r="B235" s="5" t="s">
        <v>662</v>
      </c>
      <c r="C235" s="6" t="s">
        <v>327</v>
      </c>
      <c r="E235" s="5" t="s">
        <v>649</v>
      </c>
      <c r="F235" s="6" t="s">
        <v>650</v>
      </c>
    </row>
    <row r="236" spans="2:6" x14ac:dyDescent="0.2">
      <c r="B236" s="5" t="s">
        <v>663</v>
      </c>
      <c r="C236" s="6" t="s">
        <v>664</v>
      </c>
      <c r="E236" s="5" t="s">
        <v>649</v>
      </c>
      <c r="F236" s="6" t="s">
        <v>650</v>
      </c>
    </row>
    <row r="237" spans="2:6" x14ac:dyDescent="0.2">
      <c r="B237" s="5" t="s">
        <v>665</v>
      </c>
      <c r="C237" s="6" t="s">
        <v>347</v>
      </c>
      <c r="E237" s="5" t="s">
        <v>649</v>
      </c>
      <c r="F237" s="6" t="s">
        <v>650</v>
      </c>
    </row>
    <row r="238" spans="2:6" x14ac:dyDescent="0.2">
      <c r="B238" s="5" t="s">
        <v>666</v>
      </c>
      <c r="C238" s="6" t="s">
        <v>667</v>
      </c>
      <c r="E238" s="5" t="s">
        <v>643</v>
      </c>
      <c r="F238" s="6" t="s">
        <v>644</v>
      </c>
    </row>
    <row r="239" spans="2:6" x14ac:dyDescent="0.2">
      <c r="B239" s="5" t="s">
        <v>668</v>
      </c>
      <c r="C239" s="6" t="s">
        <v>669</v>
      </c>
      <c r="E239" s="5" t="s">
        <v>670</v>
      </c>
      <c r="F239" s="6" t="s">
        <v>671</v>
      </c>
    </row>
    <row r="240" spans="2:6" x14ac:dyDescent="0.2">
      <c r="B240" s="5" t="s">
        <v>672</v>
      </c>
      <c r="C240" s="6" t="s">
        <v>673</v>
      </c>
      <c r="E240" s="5" t="s">
        <v>674</v>
      </c>
      <c r="F240" s="6" t="s">
        <v>673</v>
      </c>
    </row>
    <row r="241" spans="2:6" x14ac:dyDescent="0.2">
      <c r="B241" s="5" t="s">
        <v>675</v>
      </c>
      <c r="C241" s="6" t="s">
        <v>642</v>
      </c>
      <c r="E241" s="5" t="s">
        <v>676</v>
      </c>
      <c r="F241" s="6" t="s">
        <v>644</v>
      </c>
    </row>
    <row r="242" spans="2:6" x14ac:dyDescent="0.2">
      <c r="B242" s="5" t="s">
        <v>677</v>
      </c>
      <c r="C242" s="6" t="s">
        <v>646</v>
      </c>
      <c r="E242" s="5" t="s">
        <v>676</v>
      </c>
      <c r="F242" s="6" t="s">
        <v>644</v>
      </c>
    </row>
    <row r="243" spans="2:6" x14ac:dyDescent="0.2">
      <c r="B243" s="5" t="s">
        <v>678</v>
      </c>
      <c r="C243" s="6" t="s">
        <v>679</v>
      </c>
      <c r="E243" s="5" t="s">
        <v>680</v>
      </c>
      <c r="F243" s="6" t="s">
        <v>681</v>
      </c>
    </row>
    <row r="244" spans="2:6" x14ac:dyDescent="0.2">
      <c r="B244" s="5" t="s">
        <v>682</v>
      </c>
      <c r="C244" s="6" t="s">
        <v>683</v>
      </c>
      <c r="E244" s="5" t="s">
        <v>684</v>
      </c>
      <c r="F244" s="6" t="s">
        <v>685</v>
      </c>
    </row>
    <row r="245" spans="2:6" x14ac:dyDescent="0.2">
      <c r="B245" s="5" t="s">
        <v>686</v>
      </c>
      <c r="C245" s="6" t="s">
        <v>644</v>
      </c>
      <c r="E245" s="5" t="s">
        <v>676</v>
      </c>
      <c r="F245" s="6" t="s">
        <v>644</v>
      </c>
    </row>
    <row r="246" spans="2:6" x14ac:dyDescent="0.2">
      <c r="B246" s="5" t="s">
        <v>687</v>
      </c>
      <c r="C246" s="6" t="s">
        <v>688</v>
      </c>
      <c r="E246" s="5" t="s">
        <v>689</v>
      </c>
      <c r="F246" s="6" t="s">
        <v>690</v>
      </c>
    </row>
    <row r="247" spans="2:6" x14ac:dyDescent="0.2">
      <c r="B247" s="5" t="s">
        <v>691</v>
      </c>
      <c r="C247" s="6" t="s">
        <v>692</v>
      </c>
      <c r="E247" s="5" t="s">
        <v>693</v>
      </c>
      <c r="F247" s="6" t="s">
        <v>671</v>
      </c>
    </row>
    <row r="248" spans="2:6" x14ac:dyDescent="0.2">
      <c r="B248" s="5" t="s">
        <v>694</v>
      </c>
      <c r="C248" s="6" t="s">
        <v>648</v>
      </c>
      <c r="E248" s="5" t="s">
        <v>695</v>
      </c>
      <c r="F248" s="6" t="s">
        <v>696</v>
      </c>
    </row>
    <row r="249" spans="2:6" x14ac:dyDescent="0.2">
      <c r="B249" s="5" t="s">
        <v>697</v>
      </c>
      <c r="C249" s="6" t="s">
        <v>652</v>
      </c>
      <c r="E249" s="5" t="s">
        <v>695</v>
      </c>
      <c r="F249" s="6" t="s">
        <v>696</v>
      </c>
    </row>
    <row r="250" spans="2:6" x14ac:dyDescent="0.2">
      <c r="B250" s="5" t="s">
        <v>698</v>
      </c>
      <c r="C250" s="6" t="s">
        <v>654</v>
      </c>
      <c r="E250" s="5" t="s">
        <v>695</v>
      </c>
      <c r="F250" s="6" t="s">
        <v>696</v>
      </c>
    </row>
    <row r="251" spans="2:6" x14ac:dyDescent="0.2">
      <c r="B251" s="5" t="s">
        <v>699</v>
      </c>
      <c r="C251" s="6" t="s">
        <v>656</v>
      </c>
      <c r="E251" s="5" t="s">
        <v>695</v>
      </c>
      <c r="F251" s="6" t="s">
        <v>696</v>
      </c>
    </row>
    <row r="252" spans="2:6" x14ac:dyDescent="0.2">
      <c r="B252" s="5" t="s">
        <v>700</v>
      </c>
      <c r="C252" s="6" t="s">
        <v>658</v>
      </c>
      <c r="E252" s="5" t="s">
        <v>695</v>
      </c>
      <c r="F252" s="6" t="s">
        <v>696</v>
      </c>
    </row>
    <row r="253" spans="2:6" x14ac:dyDescent="0.2">
      <c r="B253" s="5" t="s">
        <v>701</v>
      </c>
      <c r="C253" s="6" t="s">
        <v>300</v>
      </c>
      <c r="E253" s="5" t="s">
        <v>695</v>
      </c>
      <c r="F253" s="6" t="s">
        <v>696</v>
      </c>
    </row>
    <row r="254" spans="2:6" x14ac:dyDescent="0.2">
      <c r="B254" s="5" t="s">
        <v>702</v>
      </c>
      <c r="C254" s="6" t="s">
        <v>661</v>
      </c>
      <c r="E254" s="5" t="s">
        <v>695</v>
      </c>
      <c r="F254" s="6" t="s">
        <v>696</v>
      </c>
    </row>
    <row r="255" spans="2:6" x14ac:dyDescent="0.2">
      <c r="B255" s="5" t="s">
        <v>703</v>
      </c>
      <c r="C255" s="6" t="s">
        <v>327</v>
      </c>
      <c r="E255" s="5" t="s">
        <v>695</v>
      </c>
      <c r="F255" s="6" t="s">
        <v>696</v>
      </c>
    </row>
    <row r="256" spans="2:6" x14ac:dyDescent="0.2">
      <c r="B256" s="5" t="s">
        <v>704</v>
      </c>
      <c r="C256" s="6" t="s">
        <v>664</v>
      </c>
      <c r="E256" s="5" t="s">
        <v>695</v>
      </c>
      <c r="F256" s="6" t="s">
        <v>696</v>
      </c>
    </row>
    <row r="257" spans="2:6" x14ac:dyDescent="0.2">
      <c r="B257" s="5" t="s">
        <v>705</v>
      </c>
      <c r="C257" s="6" t="s">
        <v>347</v>
      </c>
      <c r="E257" s="5" t="s">
        <v>695</v>
      </c>
      <c r="F257" s="6" t="s">
        <v>696</v>
      </c>
    </row>
    <row r="258" spans="2:6" x14ac:dyDescent="0.2">
      <c r="B258" s="5" t="s">
        <v>706</v>
      </c>
      <c r="C258" s="6" t="s">
        <v>667</v>
      </c>
      <c r="E258" s="5" t="s">
        <v>695</v>
      </c>
      <c r="F258" s="6" t="s">
        <v>696</v>
      </c>
    </row>
    <row r="259" spans="2:6" x14ac:dyDescent="0.2">
      <c r="B259" s="5" t="s">
        <v>707</v>
      </c>
      <c r="C259" s="6" t="s">
        <v>669</v>
      </c>
      <c r="E259" s="5" t="s">
        <v>695</v>
      </c>
      <c r="F259" s="6" t="s">
        <v>696</v>
      </c>
    </row>
    <row r="260" spans="2:6" x14ac:dyDescent="0.2">
      <c r="B260" s="5" t="s">
        <v>708</v>
      </c>
      <c r="C260" s="6" t="s">
        <v>679</v>
      </c>
      <c r="E260" s="5" t="s">
        <v>709</v>
      </c>
      <c r="F260" s="6" t="s">
        <v>696</v>
      </c>
    </row>
    <row r="261" spans="2:6" x14ac:dyDescent="0.2">
      <c r="B261" s="5" t="s">
        <v>710</v>
      </c>
      <c r="C261" s="6" t="s">
        <v>683</v>
      </c>
      <c r="E261" s="5" t="s">
        <v>709</v>
      </c>
      <c r="F261" s="6" t="s">
        <v>696</v>
      </c>
    </row>
    <row r="262" spans="2:6" x14ac:dyDescent="0.2">
      <c r="B262" s="5" t="s">
        <v>711</v>
      </c>
      <c r="C262" s="6" t="s">
        <v>644</v>
      </c>
      <c r="E262" s="5" t="s">
        <v>709</v>
      </c>
      <c r="F262" s="6" t="s">
        <v>696</v>
      </c>
    </row>
    <row r="263" spans="2:6" x14ac:dyDescent="0.2">
      <c r="B263" s="5" t="s">
        <v>712</v>
      </c>
      <c r="C263" s="6" t="s">
        <v>688</v>
      </c>
      <c r="E263" s="5" t="s">
        <v>709</v>
      </c>
      <c r="F263" s="6" t="s">
        <v>696</v>
      </c>
    </row>
    <row r="264" spans="2:6" x14ac:dyDescent="0.2">
      <c r="B264" s="5" t="s">
        <v>713</v>
      </c>
      <c r="C264" s="6" t="s">
        <v>692</v>
      </c>
      <c r="E264" s="5" t="s">
        <v>709</v>
      </c>
      <c r="F264" s="6" t="s">
        <v>696</v>
      </c>
    </row>
    <row r="265" spans="2:6" x14ac:dyDescent="0.2">
      <c r="B265" s="5" t="s">
        <v>714</v>
      </c>
      <c r="C265" s="6" t="s">
        <v>715</v>
      </c>
      <c r="E265" s="5" t="s">
        <v>716</v>
      </c>
      <c r="F265" s="6" t="s">
        <v>715</v>
      </c>
    </row>
    <row r="266" spans="2:6" x14ac:dyDescent="0.2">
      <c r="B266" s="5" t="s">
        <v>717</v>
      </c>
      <c r="C266" s="6" t="s">
        <v>718</v>
      </c>
      <c r="E266" s="5" t="s">
        <v>719</v>
      </c>
      <c r="F266" s="6" t="s">
        <v>718</v>
      </c>
    </row>
    <row r="267" spans="2:6" x14ac:dyDescent="0.2">
      <c r="B267" s="5" t="s">
        <v>720</v>
      </c>
      <c r="C267" s="6" t="s">
        <v>721</v>
      </c>
      <c r="E267" s="5" t="s">
        <v>722</v>
      </c>
      <c r="F267" s="6" t="s">
        <v>721</v>
      </c>
    </row>
    <row r="268" spans="2:6" x14ac:dyDescent="0.2">
      <c r="B268" s="5" t="s">
        <v>723</v>
      </c>
      <c r="C268" s="6" t="s">
        <v>724</v>
      </c>
      <c r="E268" s="5" t="s">
        <v>725</v>
      </c>
      <c r="F268" s="6" t="s">
        <v>724</v>
      </c>
    </row>
    <row r="269" spans="2:6" x14ac:dyDescent="0.2">
      <c r="B269" s="5" t="s">
        <v>726</v>
      </c>
      <c r="C269" s="6" t="s">
        <v>727</v>
      </c>
      <c r="E269" s="5" t="s">
        <v>728</v>
      </c>
      <c r="F269" s="6" t="s">
        <v>727</v>
      </c>
    </row>
    <row r="270" spans="2:6" x14ac:dyDescent="0.2">
      <c r="B270" s="5" t="s">
        <v>729</v>
      </c>
      <c r="C270" s="6" t="s">
        <v>730</v>
      </c>
      <c r="E270" s="5" t="s">
        <v>731</v>
      </c>
      <c r="F270" s="6" t="s">
        <v>730</v>
      </c>
    </row>
    <row r="271" spans="2:6" x14ac:dyDescent="0.2">
      <c r="B271" s="5" t="s">
        <v>732</v>
      </c>
      <c r="C271" s="6" t="s">
        <v>733</v>
      </c>
      <c r="E271" s="5" t="s">
        <v>734</v>
      </c>
      <c r="F271" s="6" t="s">
        <v>733</v>
      </c>
    </row>
    <row r="272" spans="2:6" x14ac:dyDescent="0.2">
      <c r="B272" s="5" t="s">
        <v>735</v>
      </c>
      <c r="C272" s="6" t="s">
        <v>736</v>
      </c>
      <c r="E272" s="5" t="s">
        <v>737</v>
      </c>
      <c r="F272" s="6" t="s">
        <v>736</v>
      </c>
    </row>
    <row r="273" spans="2:6" x14ac:dyDescent="0.2">
      <c r="B273" s="5" t="s">
        <v>738</v>
      </c>
      <c r="C273" s="6" t="s">
        <v>739</v>
      </c>
      <c r="E273" s="5" t="s">
        <v>740</v>
      </c>
      <c r="F273" s="6" t="s">
        <v>739</v>
      </c>
    </row>
    <row r="274" spans="2:6" x14ac:dyDescent="0.2">
      <c r="B274" s="5" t="s">
        <v>741</v>
      </c>
      <c r="C274" s="6" t="s">
        <v>742</v>
      </c>
      <c r="E274" s="5" t="s">
        <v>743</v>
      </c>
      <c r="F274" s="6" t="s">
        <v>742</v>
      </c>
    </row>
    <row r="275" spans="2:6" x14ac:dyDescent="0.2">
      <c r="B275" s="5" t="s">
        <v>744</v>
      </c>
      <c r="C275" s="6" t="s">
        <v>745</v>
      </c>
      <c r="E275" s="5" t="s">
        <v>746</v>
      </c>
      <c r="F275" s="6" t="s">
        <v>745</v>
      </c>
    </row>
    <row r="276" spans="2:6" x14ac:dyDescent="0.2">
      <c r="B276" s="5" t="s">
        <v>747</v>
      </c>
      <c r="C276" s="6" t="s">
        <v>748</v>
      </c>
      <c r="E276" s="5" t="s">
        <v>749</v>
      </c>
      <c r="F276" s="6" t="s">
        <v>748</v>
      </c>
    </row>
    <row r="277" spans="2:6" x14ac:dyDescent="0.2">
      <c r="B277" s="5" t="s">
        <v>750</v>
      </c>
      <c r="C277" s="6" t="s">
        <v>751</v>
      </c>
      <c r="E277" s="5" t="s">
        <v>752</v>
      </c>
      <c r="F277" s="6" t="s">
        <v>751</v>
      </c>
    </row>
    <row r="278" spans="2:6" x14ac:dyDescent="0.2">
      <c r="B278" s="5" t="s">
        <v>753</v>
      </c>
      <c r="C278" s="6" t="s">
        <v>754</v>
      </c>
      <c r="E278" s="5" t="s">
        <v>755</v>
      </c>
      <c r="F278" s="6" t="s">
        <v>754</v>
      </c>
    </row>
    <row r="279" spans="2:6" x14ac:dyDescent="0.2">
      <c r="B279" s="5" t="s">
        <v>756</v>
      </c>
      <c r="C279" s="6" t="s">
        <v>757</v>
      </c>
      <c r="E279" s="5" t="s">
        <v>758</v>
      </c>
      <c r="F279" s="6" t="s">
        <v>757</v>
      </c>
    </row>
    <row r="280" spans="2:6" x14ac:dyDescent="0.2">
      <c r="B280" s="5" t="s">
        <v>759</v>
      </c>
      <c r="C280" s="6" t="s">
        <v>760</v>
      </c>
      <c r="E280" s="5" t="s">
        <v>761</v>
      </c>
      <c r="F280" s="6" t="s">
        <v>760</v>
      </c>
    </row>
    <row r="281" spans="2:6" x14ac:dyDescent="0.2">
      <c r="B281" s="5" t="s">
        <v>762</v>
      </c>
      <c r="C281" s="6" t="s">
        <v>763</v>
      </c>
      <c r="E281" s="5" t="s">
        <v>764</v>
      </c>
      <c r="F281" s="6" t="s">
        <v>763</v>
      </c>
    </row>
    <row r="282" spans="2:6" x14ac:dyDescent="0.2">
      <c r="B282" s="5" t="s">
        <v>765</v>
      </c>
      <c r="C282" s="6" t="s">
        <v>766</v>
      </c>
      <c r="E282" s="5" t="s">
        <v>767</v>
      </c>
      <c r="F282" s="6" t="s">
        <v>766</v>
      </c>
    </row>
    <row r="283" spans="2:6" x14ac:dyDescent="0.2">
      <c r="B283" s="5" t="s">
        <v>768</v>
      </c>
      <c r="C283" s="6" t="s">
        <v>769</v>
      </c>
      <c r="E283" s="5" t="s">
        <v>770</v>
      </c>
      <c r="F283" s="6" t="s">
        <v>769</v>
      </c>
    </row>
    <row r="284" spans="2:6" x14ac:dyDescent="0.2">
      <c r="B284" s="5" t="s">
        <v>771</v>
      </c>
      <c r="C284" s="6" t="s">
        <v>772</v>
      </c>
      <c r="E284" s="5" t="s">
        <v>773</v>
      </c>
      <c r="F284" s="6" t="s">
        <v>772</v>
      </c>
    </row>
    <row r="285" spans="2:6" x14ac:dyDescent="0.2">
      <c r="B285" s="5" t="s">
        <v>774</v>
      </c>
      <c r="C285" s="6" t="s">
        <v>775</v>
      </c>
      <c r="E285" s="5" t="s">
        <v>776</v>
      </c>
      <c r="F285" s="6" t="s">
        <v>775</v>
      </c>
    </row>
    <row r="286" spans="2:6" x14ac:dyDescent="0.2">
      <c r="B286" s="5" t="s">
        <v>777</v>
      </c>
      <c r="C286" s="6" t="s">
        <v>778</v>
      </c>
      <c r="E286" s="5" t="s">
        <v>779</v>
      </c>
      <c r="F286" s="6" t="s">
        <v>778</v>
      </c>
    </row>
    <row r="287" spans="2:6" x14ac:dyDescent="0.2">
      <c r="B287" s="5" t="s">
        <v>780</v>
      </c>
      <c r="C287" s="6" t="s">
        <v>781</v>
      </c>
      <c r="E287" s="5" t="s">
        <v>782</v>
      </c>
      <c r="F287" s="6" t="s">
        <v>781</v>
      </c>
    </row>
    <row r="288" spans="2:6" x14ac:dyDescent="0.2">
      <c r="B288" s="5" t="s">
        <v>783</v>
      </c>
      <c r="C288" s="6" t="s">
        <v>784</v>
      </c>
      <c r="E288" s="5" t="s">
        <v>785</v>
      </c>
      <c r="F288" s="6" t="s">
        <v>784</v>
      </c>
    </row>
    <row r="289" spans="2:6" x14ac:dyDescent="0.2">
      <c r="B289" s="5" t="s">
        <v>786</v>
      </c>
      <c r="C289" s="6" t="s">
        <v>787</v>
      </c>
      <c r="E289" s="5" t="s">
        <v>788</v>
      </c>
      <c r="F289" s="6" t="s">
        <v>789</v>
      </c>
    </row>
    <row r="290" spans="2:6" x14ac:dyDescent="0.2">
      <c r="B290" s="5" t="s">
        <v>790</v>
      </c>
      <c r="C290" s="6" t="s">
        <v>791</v>
      </c>
      <c r="E290" s="5" t="s">
        <v>792</v>
      </c>
      <c r="F290" s="6" t="s">
        <v>791</v>
      </c>
    </row>
    <row r="291" spans="2:6" x14ac:dyDescent="0.2">
      <c r="B291" s="5" t="s">
        <v>793</v>
      </c>
      <c r="C291" s="6" t="s">
        <v>794</v>
      </c>
      <c r="E291" s="5" t="s">
        <v>795</v>
      </c>
      <c r="F291" s="6" t="s">
        <v>794</v>
      </c>
    </row>
    <row r="292" spans="2:6" x14ac:dyDescent="0.2">
      <c r="B292" s="5" t="s">
        <v>796</v>
      </c>
      <c r="C292" s="6" t="s">
        <v>797</v>
      </c>
      <c r="E292" s="5" t="s">
        <v>798</v>
      </c>
      <c r="F292" s="6" t="s">
        <v>797</v>
      </c>
    </row>
    <row r="293" spans="2:6" x14ac:dyDescent="0.2">
      <c r="B293" s="5" t="s">
        <v>799</v>
      </c>
      <c r="C293" s="6" t="s">
        <v>800</v>
      </c>
      <c r="E293" s="5" t="s">
        <v>801</v>
      </c>
      <c r="F293" s="6" t="s">
        <v>800</v>
      </c>
    </row>
    <row r="294" spans="2:6" x14ac:dyDescent="0.2">
      <c r="B294" s="5" t="s">
        <v>802</v>
      </c>
      <c r="C294" s="6" t="s">
        <v>803</v>
      </c>
      <c r="E294" s="5" t="s">
        <v>804</v>
      </c>
      <c r="F294" s="6" t="s">
        <v>803</v>
      </c>
    </row>
    <row r="295" spans="2:6" x14ac:dyDescent="0.2">
      <c r="B295" s="5" t="s">
        <v>805</v>
      </c>
      <c r="C295" s="6" t="s">
        <v>806</v>
      </c>
      <c r="E295" s="5" t="s">
        <v>807</v>
      </c>
      <c r="F295" s="6" t="s">
        <v>806</v>
      </c>
    </row>
    <row r="296" spans="2:6" x14ac:dyDescent="0.2">
      <c r="B296" s="5" t="s">
        <v>808</v>
      </c>
      <c r="C296" s="6" t="s">
        <v>809</v>
      </c>
      <c r="E296" s="5" t="s">
        <v>810</v>
      </c>
      <c r="F296" s="6" t="s">
        <v>809</v>
      </c>
    </row>
    <row r="297" spans="2:6" x14ac:dyDescent="0.2">
      <c r="B297" s="5" t="s">
        <v>811</v>
      </c>
      <c r="C297" s="6" t="s">
        <v>812</v>
      </c>
      <c r="E297" s="5" t="s">
        <v>813</v>
      </c>
      <c r="F297" s="6" t="s">
        <v>812</v>
      </c>
    </row>
    <row r="298" spans="2:6" x14ac:dyDescent="0.2">
      <c r="B298" s="5" t="s">
        <v>814</v>
      </c>
      <c r="C298" s="6" t="s">
        <v>815</v>
      </c>
      <c r="E298" s="5" t="s">
        <v>816</v>
      </c>
      <c r="F298" s="6" t="s">
        <v>815</v>
      </c>
    </row>
    <row r="299" spans="2:6" x14ac:dyDescent="0.2">
      <c r="B299" s="5" t="s">
        <v>817</v>
      </c>
      <c r="C299" s="6" t="s">
        <v>818</v>
      </c>
      <c r="E299" s="5" t="s">
        <v>819</v>
      </c>
      <c r="F299" s="6" t="s">
        <v>820</v>
      </c>
    </row>
    <row r="300" spans="2:6" x14ac:dyDescent="0.2">
      <c r="B300" s="5" t="s">
        <v>821</v>
      </c>
      <c r="C300" s="6" t="s">
        <v>822</v>
      </c>
      <c r="E300" s="5" t="s">
        <v>823</v>
      </c>
      <c r="F300" s="6" t="s">
        <v>822</v>
      </c>
    </row>
    <row r="301" spans="2:6" x14ac:dyDescent="0.2">
      <c r="B301" s="5" t="s">
        <v>824</v>
      </c>
      <c r="C301" s="6" t="s">
        <v>825</v>
      </c>
      <c r="E301" s="5" t="s">
        <v>826</v>
      </c>
      <c r="F301" s="6" t="s">
        <v>825</v>
      </c>
    </row>
    <row r="302" spans="2:6" x14ac:dyDescent="0.2">
      <c r="B302" s="5" t="s">
        <v>827</v>
      </c>
      <c r="C302" s="6" t="s">
        <v>828</v>
      </c>
      <c r="E302" s="5" t="s">
        <v>829</v>
      </c>
      <c r="F302" s="6" t="s">
        <v>828</v>
      </c>
    </row>
    <row r="303" spans="2:6" x14ac:dyDescent="0.2">
      <c r="B303" s="5" t="s">
        <v>830</v>
      </c>
      <c r="C303" s="6" t="s">
        <v>831</v>
      </c>
      <c r="E303" s="5" t="s">
        <v>832</v>
      </c>
      <c r="F303" s="6" t="s">
        <v>831</v>
      </c>
    </row>
    <row r="304" spans="2:6" x14ac:dyDescent="0.2">
      <c r="B304" s="5" t="s">
        <v>833</v>
      </c>
      <c r="C304" s="6" t="s">
        <v>834</v>
      </c>
      <c r="E304" s="5" t="s">
        <v>835</v>
      </c>
      <c r="F304" s="6" t="s">
        <v>834</v>
      </c>
    </row>
    <row r="305" spans="2:6" x14ac:dyDescent="0.2">
      <c r="B305" s="5" t="s">
        <v>836</v>
      </c>
      <c r="C305" s="6" t="s">
        <v>837</v>
      </c>
      <c r="E305" s="5" t="s">
        <v>838</v>
      </c>
      <c r="F305" s="6" t="s">
        <v>837</v>
      </c>
    </row>
    <row r="306" spans="2:6" x14ac:dyDescent="0.2">
      <c r="B306" s="5" t="s">
        <v>839</v>
      </c>
      <c r="C306" s="6" t="s">
        <v>840</v>
      </c>
      <c r="E306" s="5" t="s">
        <v>841</v>
      </c>
      <c r="F306" s="6" t="s">
        <v>840</v>
      </c>
    </row>
    <row r="307" spans="2:6" x14ac:dyDescent="0.2">
      <c r="B307" s="5" t="s">
        <v>842</v>
      </c>
      <c r="C307" s="6" t="s">
        <v>843</v>
      </c>
      <c r="E307" s="5" t="s">
        <v>844</v>
      </c>
      <c r="F307" s="6" t="s">
        <v>843</v>
      </c>
    </row>
    <row r="308" spans="2:6" x14ac:dyDescent="0.2">
      <c r="B308" s="5" t="s">
        <v>845</v>
      </c>
      <c r="C308" s="6" t="s">
        <v>846</v>
      </c>
      <c r="E308" s="5" t="s">
        <v>847</v>
      </c>
      <c r="F308" s="6" t="s">
        <v>846</v>
      </c>
    </row>
    <row r="309" spans="2:6" x14ac:dyDescent="0.2">
      <c r="B309" s="5" t="s">
        <v>848</v>
      </c>
      <c r="C309" s="6" t="s">
        <v>849</v>
      </c>
      <c r="E309" s="5" t="s">
        <v>850</v>
      </c>
      <c r="F309" s="6" t="s">
        <v>849</v>
      </c>
    </row>
    <row r="310" spans="2:6" x14ac:dyDescent="0.2">
      <c r="B310" s="5" t="s">
        <v>851</v>
      </c>
      <c r="C310" s="6" t="s">
        <v>852</v>
      </c>
      <c r="E310" s="5" t="s">
        <v>853</v>
      </c>
      <c r="F310" s="6" t="s">
        <v>852</v>
      </c>
    </row>
    <row r="311" spans="2:6" x14ac:dyDescent="0.2">
      <c r="B311" s="5" t="s">
        <v>854</v>
      </c>
      <c r="C311" s="6" t="s">
        <v>669</v>
      </c>
      <c r="E311" s="5" t="s">
        <v>855</v>
      </c>
      <c r="F311" s="6" t="s">
        <v>669</v>
      </c>
    </row>
    <row r="312" spans="2:6" x14ac:dyDescent="0.2">
      <c r="B312" s="5" t="s">
        <v>856</v>
      </c>
      <c r="C312" s="6" t="s">
        <v>857</v>
      </c>
      <c r="E312" s="5" t="s">
        <v>858</v>
      </c>
      <c r="F312" s="6" t="s">
        <v>857</v>
      </c>
    </row>
    <row r="313" spans="2:6" x14ac:dyDescent="0.2">
      <c r="B313" s="5" t="s">
        <v>859</v>
      </c>
      <c r="C313" s="6" t="s">
        <v>860</v>
      </c>
      <c r="E313" s="5" t="s">
        <v>861</v>
      </c>
      <c r="F313" s="6" t="s">
        <v>860</v>
      </c>
    </row>
    <row r="314" spans="2:6" x14ac:dyDescent="0.2">
      <c r="B314" s="5" t="s">
        <v>862</v>
      </c>
      <c r="C314" s="6" t="s">
        <v>863</v>
      </c>
      <c r="E314" s="5" t="s">
        <v>864</v>
      </c>
      <c r="F314" s="6" t="s">
        <v>863</v>
      </c>
    </row>
    <row r="315" spans="2:6" x14ac:dyDescent="0.2">
      <c r="B315" s="5" t="s">
        <v>865</v>
      </c>
      <c r="C315" s="6" t="s">
        <v>866</v>
      </c>
      <c r="E315" s="5" t="s">
        <v>867</v>
      </c>
      <c r="F315" s="6" t="s">
        <v>866</v>
      </c>
    </row>
    <row r="316" spans="2:6" x14ac:dyDescent="0.2">
      <c r="B316" s="5" t="s">
        <v>868</v>
      </c>
      <c r="C316" s="6" t="s">
        <v>869</v>
      </c>
      <c r="E316" s="5" t="s">
        <v>870</v>
      </c>
      <c r="F316" s="6" t="s">
        <v>869</v>
      </c>
    </row>
    <row r="317" spans="2:6" x14ac:dyDescent="0.2">
      <c r="B317" s="5" t="s">
        <v>871</v>
      </c>
      <c r="C317" s="6" t="s">
        <v>872</v>
      </c>
      <c r="E317" s="5" t="s">
        <v>873</v>
      </c>
      <c r="F317" s="6" t="s">
        <v>872</v>
      </c>
    </row>
    <row r="318" spans="2:6" x14ac:dyDescent="0.2">
      <c r="B318" s="5" t="s">
        <v>874</v>
      </c>
      <c r="C318" s="6" t="s">
        <v>875</v>
      </c>
      <c r="E318" s="5" t="s">
        <v>876</v>
      </c>
      <c r="F318" s="6" t="s">
        <v>875</v>
      </c>
    </row>
    <row r="319" spans="2:6" x14ac:dyDescent="0.2">
      <c r="B319" s="5" t="s">
        <v>877</v>
      </c>
      <c r="C319" s="6" t="s">
        <v>878</v>
      </c>
      <c r="E319" s="5" t="s">
        <v>879</v>
      </c>
      <c r="F319" s="6" t="s">
        <v>878</v>
      </c>
    </row>
    <row r="320" spans="2:6" x14ac:dyDescent="0.2">
      <c r="B320" s="5" t="s">
        <v>880</v>
      </c>
      <c r="C320" s="6" t="s">
        <v>881</v>
      </c>
      <c r="E320" s="5" t="s">
        <v>882</v>
      </c>
      <c r="F320" s="6" t="s">
        <v>881</v>
      </c>
    </row>
    <row r="321" spans="2:6" x14ac:dyDescent="0.2">
      <c r="B321" s="5" t="s">
        <v>883</v>
      </c>
      <c r="C321" s="6" t="s">
        <v>884</v>
      </c>
      <c r="E321" s="5" t="s">
        <v>885</v>
      </c>
      <c r="F321" s="6" t="s">
        <v>884</v>
      </c>
    </row>
    <row r="322" spans="2:6" x14ac:dyDescent="0.2">
      <c r="B322" s="5" t="s">
        <v>886</v>
      </c>
      <c r="C322" s="6" t="s">
        <v>887</v>
      </c>
      <c r="E322" s="5" t="s">
        <v>888</v>
      </c>
      <c r="F322" s="6" t="s">
        <v>887</v>
      </c>
    </row>
    <row r="323" spans="2:6" x14ac:dyDescent="0.2">
      <c r="B323" s="5" t="s">
        <v>889</v>
      </c>
      <c r="C323" s="6" t="s">
        <v>890</v>
      </c>
      <c r="E323" s="5" t="s">
        <v>891</v>
      </c>
      <c r="F323" s="6" t="s">
        <v>890</v>
      </c>
    </row>
    <row r="324" spans="2:6" x14ac:dyDescent="0.2">
      <c r="B324" s="5" t="s">
        <v>892</v>
      </c>
      <c r="C324" s="6" t="s">
        <v>893</v>
      </c>
      <c r="E324" s="5" t="s">
        <v>894</v>
      </c>
      <c r="F324" s="6" t="s">
        <v>893</v>
      </c>
    </row>
    <row r="325" spans="2:6" x14ac:dyDescent="0.2">
      <c r="B325" s="5" t="s">
        <v>895</v>
      </c>
      <c r="C325" s="6" t="s">
        <v>896</v>
      </c>
      <c r="E325" s="5" t="s">
        <v>897</v>
      </c>
      <c r="F325" s="6" t="s">
        <v>896</v>
      </c>
    </row>
    <row r="326" spans="2:6" x14ac:dyDescent="0.2">
      <c r="B326" s="5" t="s">
        <v>898</v>
      </c>
      <c r="C326" s="6" t="s">
        <v>899</v>
      </c>
      <c r="E326" s="5" t="s">
        <v>900</v>
      </c>
      <c r="F326" s="6" t="s">
        <v>899</v>
      </c>
    </row>
    <row r="327" spans="2:6" x14ac:dyDescent="0.2">
      <c r="B327" s="5" t="s">
        <v>901</v>
      </c>
      <c r="C327" s="6" t="s">
        <v>902</v>
      </c>
      <c r="E327" s="5" t="s">
        <v>903</v>
      </c>
      <c r="F327" s="6" t="s">
        <v>902</v>
      </c>
    </row>
    <row r="328" spans="2:6" x14ac:dyDescent="0.2">
      <c r="B328" s="5" t="s">
        <v>904</v>
      </c>
      <c r="C328" s="6" t="s">
        <v>905</v>
      </c>
      <c r="E328" s="5" t="s">
        <v>906</v>
      </c>
      <c r="F328" s="6" t="s">
        <v>905</v>
      </c>
    </row>
    <row r="329" spans="2:6" x14ac:dyDescent="0.2">
      <c r="B329" s="5" t="s">
        <v>907</v>
      </c>
      <c r="C329" s="6" t="s">
        <v>908</v>
      </c>
      <c r="E329" s="5" t="s">
        <v>907</v>
      </c>
      <c r="F329" s="6" t="s">
        <v>908</v>
      </c>
    </row>
    <row r="330" spans="2:6" x14ac:dyDescent="0.2">
      <c r="B330" s="5" t="s">
        <v>909</v>
      </c>
      <c r="C330" s="6" t="s">
        <v>910</v>
      </c>
      <c r="E330" s="5" t="s">
        <v>911</v>
      </c>
      <c r="F330" s="6" t="s">
        <v>910</v>
      </c>
    </row>
    <row r="331" spans="2:6" x14ac:dyDescent="0.2">
      <c r="B331" s="5" t="s">
        <v>912</v>
      </c>
      <c r="C331" s="6" t="s">
        <v>913</v>
      </c>
      <c r="E331" s="5" t="s">
        <v>914</v>
      </c>
      <c r="F331" s="6" t="s">
        <v>913</v>
      </c>
    </row>
    <row r="332" spans="2:6" x14ac:dyDescent="0.2">
      <c r="B332" s="5" t="s">
        <v>915</v>
      </c>
      <c r="C332" s="6" t="s">
        <v>916</v>
      </c>
      <c r="E332" s="5" t="s">
        <v>917</v>
      </c>
      <c r="F332" s="6" t="s">
        <v>916</v>
      </c>
    </row>
    <row r="333" spans="2:6" x14ac:dyDescent="0.2">
      <c r="B333" s="5" t="s">
        <v>918</v>
      </c>
      <c r="C333" s="6" t="s">
        <v>919</v>
      </c>
      <c r="E333" s="5" t="s">
        <v>920</v>
      </c>
      <c r="F333" s="6" t="s">
        <v>919</v>
      </c>
    </row>
    <row r="334" spans="2:6" x14ac:dyDescent="0.2">
      <c r="B334" s="5" t="s">
        <v>921</v>
      </c>
      <c r="C334" s="6" t="s">
        <v>922</v>
      </c>
      <c r="E334" s="5" t="s">
        <v>923</v>
      </c>
      <c r="F334" s="6" t="s">
        <v>922</v>
      </c>
    </row>
    <row r="335" spans="2:6" x14ac:dyDescent="0.2">
      <c r="B335" s="5" t="s">
        <v>924</v>
      </c>
      <c r="C335" s="6" t="s">
        <v>925</v>
      </c>
      <c r="E335" s="5" t="s">
        <v>926</v>
      </c>
      <c r="F335" s="6" t="s">
        <v>925</v>
      </c>
    </row>
    <row r="336" spans="2:6" x14ac:dyDescent="0.2">
      <c r="B336" s="5" t="s">
        <v>927</v>
      </c>
      <c r="C336" s="6" t="s">
        <v>928</v>
      </c>
      <c r="E336" s="5" t="s">
        <v>929</v>
      </c>
      <c r="F336" s="6" t="s">
        <v>928</v>
      </c>
    </row>
    <row r="337" spans="2:6" x14ac:dyDescent="0.2">
      <c r="B337" s="5" t="s">
        <v>930</v>
      </c>
      <c r="C337" s="6" t="s">
        <v>931</v>
      </c>
      <c r="E337" s="5" t="s">
        <v>932</v>
      </c>
      <c r="F337" s="6" t="s">
        <v>931</v>
      </c>
    </row>
    <row r="338" spans="2:6" x14ac:dyDescent="0.2">
      <c r="B338" s="5" t="s">
        <v>933</v>
      </c>
      <c r="C338" s="6" t="s">
        <v>934</v>
      </c>
      <c r="E338" s="5" t="s">
        <v>935</v>
      </c>
      <c r="F338" s="6" t="s">
        <v>934</v>
      </c>
    </row>
    <row r="339" spans="2:6" x14ac:dyDescent="0.2">
      <c r="B339" s="5" t="s">
        <v>936</v>
      </c>
      <c r="C339" s="6" t="s">
        <v>937</v>
      </c>
      <c r="E339" s="5" t="s">
        <v>938</v>
      </c>
      <c r="F339" s="6" t="s">
        <v>937</v>
      </c>
    </row>
    <row r="340" spans="2:6" x14ac:dyDescent="0.2">
      <c r="B340" s="5" t="s">
        <v>939</v>
      </c>
      <c r="C340" s="6" t="s">
        <v>940</v>
      </c>
      <c r="E340" s="5" t="s">
        <v>941</v>
      </c>
      <c r="F340" s="6" t="s">
        <v>940</v>
      </c>
    </row>
    <row r="341" spans="2:6" x14ac:dyDescent="0.2">
      <c r="B341" s="5" t="s">
        <v>942</v>
      </c>
      <c r="C341" s="6" t="s">
        <v>943</v>
      </c>
      <c r="E341" s="5" t="s">
        <v>944</v>
      </c>
      <c r="F341" s="6" t="s">
        <v>943</v>
      </c>
    </row>
    <row r="342" spans="2:6" x14ac:dyDescent="0.2">
      <c r="B342" s="5" t="s">
        <v>945</v>
      </c>
      <c r="C342" s="6" t="s">
        <v>946</v>
      </c>
      <c r="E342" s="5" t="s">
        <v>947</v>
      </c>
      <c r="F342" s="6" t="s">
        <v>946</v>
      </c>
    </row>
    <row r="343" spans="2:6" x14ac:dyDescent="0.2">
      <c r="B343" s="5" t="s">
        <v>948</v>
      </c>
      <c r="C343" s="6" t="s">
        <v>949</v>
      </c>
      <c r="E343" s="5" t="s">
        <v>950</v>
      </c>
      <c r="F343" s="6" t="s">
        <v>949</v>
      </c>
    </row>
    <row r="344" spans="2:6" x14ac:dyDescent="0.2">
      <c r="B344" s="5" t="s">
        <v>951</v>
      </c>
      <c r="C344" s="6" t="s">
        <v>952</v>
      </c>
      <c r="E344" s="5" t="s">
        <v>953</v>
      </c>
      <c r="F344" s="6" t="s">
        <v>952</v>
      </c>
    </row>
    <row r="345" spans="2:6" x14ac:dyDescent="0.2">
      <c r="B345" s="5" t="s">
        <v>954</v>
      </c>
      <c r="C345" s="6" t="s">
        <v>955</v>
      </c>
      <c r="E345" s="5" t="s">
        <v>956</v>
      </c>
      <c r="F345" s="6" t="s">
        <v>955</v>
      </c>
    </row>
    <row r="346" spans="2:6" x14ac:dyDescent="0.2">
      <c r="B346" s="5" t="s">
        <v>957</v>
      </c>
      <c r="C346" s="6" t="s">
        <v>958</v>
      </c>
      <c r="E346" s="5" t="s">
        <v>959</v>
      </c>
      <c r="F346" s="6" t="s">
        <v>958</v>
      </c>
    </row>
    <row r="347" spans="2:6" x14ac:dyDescent="0.2">
      <c r="B347" s="5" t="s">
        <v>960</v>
      </c>
      <c r="C347" s="6" t="s">
        <v>961</v>
      </c>
      <c r="E347" s="5" t="s">
        <v>962</v>
      </c>
      <c r="F347" s="6" t="s">
        <v>961</v>
      </c>
    </row>
    <row r="348" spans="2:6" x14ac:dyDescent="0.2">
      <c r="B348" s="5" t="s">
        <v>963</v>
      </c>
      <c r="C348" s="6" t="s">
        <v>964</v>
      </c>
      <c r="E348" s="5" t="s">
        <v>965</v>
      </c>
      <c r="F348" s="6" t="s">
        <v>964</v>
      </c>
    </row>
    <row r="349" spans="2:6" x14ac:dyDescent="0.2">
      <c r="B349" s="5" t="s">
        <v>966</v>
      </c>
      <c r="C349" s="6" t="s">
        <v>967</v>
      </c>
      <c r="E349" s="5" t="s">
        <v>968</v>
      </c>
      <c r="F349" s="6" t="s">
        <v>967</v>
      </c>
    </row>
    <row r="350" spans="2:6" x14ac:dyDescent="0.2">
      <c r="B350" s="5" t="s">
        <v>969</v>
      </c>
      <c r="C350" s="6" t="s">
        <v>970</v>
      </c>
      <c r="E350" s="5" t="s">
        <v>971</v>
      </c>
      <c r="F350" s="6" t="s">
        <v>970</v>
      </c>
    </row>
    <row r="351" spans="2:6" x14ac:dyDescent="0.2">
      <c r="B351" s="5" t="s">
        <v>972</v>
      </c>
      <c r="C351" s="6" t="s">
        <v>973</v>
      </c>
      <c r="E351" s="5" t="s">
        <v>974</v>
      </c>
      <c r="F351" s="6" t="s">
        <v>973</v>
      </c>
    </row>
    <row r="352" spans="2:6" x14ac:dyDescent="0.2">
      <c r="B352" s="5" t="s">
        <v>975</v>
      </c>
      <c r="C352" s="6" t="s">
        <v>976</v>
      </c>
      <c r="E352" s="5" t="s">
        <v>977</v>
      </c>
      <c r="F352" s="6" t="s">
        <v>976</v>
      </c>
    </row>
    <row r="353" spans="2:6" x14ac:dyDescent="0.2">
      <c r="B353" s="5" t="s">
        <v>978</v>
      </c>
      <c r="C353" s="6" t="s">
        <v>979</v>
      </c>
      <c r="E353" s="5" t="s">
        <v>980</v>
      </c>
      <c r="F353" s="6" t="s">
        <v>979</v>
      </c>
    </row>
    <row r="354" spans="2:6" x14ac:dyDescent="0.2">
      <c r="B354" s="5" t="s">
        <v>981</v>
      </c>
      <c r="C354" s="6" t="s">
        <v>982</v>
      </c>
      <c r="E354" s="5" t="s">
        <v>983</v>
      </c>
      <c r="F354" s="6" t="s">
        <v>982</v>
      </c>
    </row>
    <row r="355" spans="2:6" x14ac:dyDescent="0.2">
      <c r="B355" s="5" t="s">
        <v>984</v>
      </c>
      <c r="C355" s="6" t="s">
        <v>985</v>
      </c>
      <c r="E355" s="5" t="s">
        <v>986</v>
      </c>
      <c r="F355" s="6" t="s">
        <v>985</v>
      </c>
    </row>
    <row r="356" spans="2:6" x14ac:dyDescent="0.2">
      <c r="B356" s="5" t="s">
        <v>987</v>
      </c>
      <c r="C356" s="6" t="s">
        <v>988</v>
      </c>
      <c r="E356" s="5" t="s">
        <v>989</v>
      </c>
      <c r="F356" s="6" t="s">
        <v>988</v>
      </c>
    </row>
    <row r="357" spans="2:6" x14ac:dyDescent="0.2">
      <c r="B357" s="5" t="s">
        <v>990</v>
      </c>
      <c r="C357" s="6" t="s">
        <v>991</v>
      </c>
      <c r="E357" s="5" t="s">
        <v>992</v>
      </c>
      <c r="F357" s="6" t="s">
        <v>991</v>
      </c>
    </row>
    <row r="358" spans="2:6" x14ac:dyDescent="0.2">
      <c r="B358" s="5" t="s">
        <v>993</v>
      </c>
      <c r="C358" s="6" t="s">
        <v>994</v>
      </c>
      <c r="E358" s="5" t="s">
        <v>995</v>
      </c>
      <c r="F358" s="6" t="s">
        <v>994</v>
      </c>
    </row>
    <row r="359" spans="2:6" x14ac:dyDescent="0.2">
      <c r="B359" s="5" t="s">
        <v>996</v>
      </c>
      <c r="C359" s="6" t="s">
        <v>997</v>
      </c>
      <c r="E359" s="5" t="s">
        <v>998</v>
      </c>
      <c r="F359" s="6" t="s">
        <v>997</v>
      </c>
    </row>
    <row r="360" spans="2:6" x14ac:dyDescent="0.2">
      <c r="B360" s="5" t="s">
        <v>999</v>
      </c>
      <c r="C360" s="6" t="s">
        <v>1000</v>
      </c>
      <c r="E360" s="5" t="s">
        <v>1001</v>
      </c>
      <c r="F360" s="6" t="s">
        <v>1000</v>
      </c>
    </row>
    <row r="361" spans="2:6" x14ac:dyDescent="0.2">
      <c r="B361" s="5" t="s">
        <v>1002</v>
      </c>
      <c r="C361" s="6" t="s">
        <v>1003</v>
      </c>
      <c r="E361" s="5" t="s">
        <v>1004</v>
      </c>
      <c r="F361" s="6" t="s">
        <v>1003</v>
      </c>
    </row>
    <row r="362" spans="2:6" x14ac:dyDescent="0.2">
      <c r="B362" s="5" t="s">
        <v>1005</v>
      </c>
      <c r="C362" s="6" t="s">
        <v>1006</v>
      </c>
      <c r="E362" s="5" t="s">
        <v>1007</v>
      </c>
      <c r="F362" s="6" t="s">
        <v>1006</v>
      </c>
    </row>
    <row r="363" spans="2:6" x14ac:dyDescent="0.2">
      <c r="B363" s="5" t="s">
        <v>1008</v>
      </c>
      <c r="C363" s="6" t="s">
        <v>1009</v>
      </c>
      <c r="E363" s="5" t="s">
        <v>1010</v>
      </c>
      <c r="F363" s="6" t="s">
        <v>1009</v>
      </c>
    </row>
    <row r="364" spans="2:6" x14ac:dyDescent="0.2">
      <c r="B364" s="5" t="s">
        <v>1011</v>
      </c>
      <c r="C364" s="6" t="s">
        <v>1012</v>
      </c>
      <c r="E364" s="5" t="s">
        <v>1013</v>
      </c>
      <c r="F364" s="6" t="s">
        <v>1012</v>
      </c>
    </row>
    <row r="365" spans="2:6" x14ac:dyDescent="0.2">
      <c r="B365" s="5" t="s">
        <v>1014</v>
      </c>
      <c r="C365" s="6" t="s">
        <v>1015</v>
      </c>
      <c r="E365" s="5" t="s">
        <v>1016</v>
      </c>
      <c r="F365" s="6" t="s">
        <v>1015</v>
      </c>
    </row>
    <row r="366" spans="2:6" x14ac:dyDescent="0.2">
      <c r="B366" s="5" t="s">
        <v>1017</v>
      </c>
      <c r="C366" s="6" t="s">
        <v>1018</v>
      </c>
      <c r="E366" s="5" t="s">
        <v>1019</v>
      </c>
      <c r="F366" s="6" t="s">
        <v>1018</v>
      </c>
    </row>
    <row r="367" spans="2:6" x14ac:dyDescent="0.2">
      <c r="B367" s="5" t="s">
        <v>1020</v>
      </c>
      <c r="C367" s="6" t="s">
        <v>1021</v>
      </c>
      <c r="E367" s="5" t="s">
        <v>1022</v>
      </c>
      <c r="F367" s="6" t="s">
        <v>1021</v>
      </c>
    </row>
    <row r="368" spans="2:6" x14ac:dyDescent="0.2">
      <c r="B368" s="5" t="s">
        <v>1023</v>
      </c>
      <c r="C368" s="6" t="s">
        <v>1012</v>
      </c>
      <c r="E368" s="5" t="s">
        <v>1024</v>
      </c>
      <c r="F368" s="6" t="s">
        <v>1012</v>
      </c>
    </row>
    <row r="369" spans="2:6" x14ac:dyDescent="0.2">
      <c r="B369" s="5" t="s">
        <v>1025</v>
      </c>
      <c r="C369" s="6" t="s">
        <v>1026</v>
      </c>
      <c r="E369" s="5" t="s">
        <v>1027</v>
      </c>
      <c r="F369" s="6" t="s">
        <v>1026</v>
      </c>
    </row>
    <row r="370" spans="2:6" x14ac:dyDescent="0.2">
      <c r="B370" s="5" t="s">
        <v>1028</v>
      </c>
      <c r="C370" s="6" t="s">
        <v>1029</v>
      </c>
      <c r="E370" s="5" t="s">
        <v>1030</v>
      </c>
      <c r="F370" s="6" t="s">
        <v>1029</v>
      </c>
    </row>
    <row r="371" spans="2:6" x14ac:dyDescent="0.2">
      <c r="B371" s="5" t="s">
        <v>1031</v>
      </c>
      <c r="C371" s="6" t="s">
        <v>1021</v>
      </c>
      <c r="E371" s="5" t="s">
        <v>1032</v>
      </c>
      <c r="F371" s="6" t="s">
        <v>1021</v>
      </c>
    </row>
    <row r="372" spans="2:6" x14ac:dyDescent="0.2">
      <c r="B372" s="5" t="s">
        <v>1033</v>
      </c>
      <c r="C372" s="6" t="s">
        <v>1034</v>
      </c>
      <c r="E372" s="5" t="s">
        <v>1035</v>
      </c>
      <c r="F372" s="6" t="s">
        <v>1034</v>
      </c>
    </row>
    <row r="373" spans="2:6" x14ac:dyDescent="0.2">
      <c r="B373" s="5" t="s">
        <v>1036</v>
      </c>
      <c r="C373" s="6" t="s">
        <v>1037</v>
      </c>
      <c r="E373" s="5" t="s">
        <v>1038</v>
      </c>
      <c r="F373" s="6" t="s">
        <v>1037</v>
      </c>
    </row>
    <row r="374" spans="2:6" x14ac:dyDescent="0.2">
      <c r="B374" s="5" t="s">
        <v>1039</v>
      </c>
      <c r="C374" s="6" t="s">
        <v>1040</v>
      </c>
      <c r="E374" s="5" t="s">
        <v>1041</v>
      </c>
      <c r="F374" s="6" t="s">
        <v>1040</v>
      </c>
    </row>
    <row r="375" spans="2:6" x14ac:dyDescent="0.2">
      <c r="B375" s="5" t="s">
        <v>1042</v>
      </c>
      <c r="C375" s="6" t="s">
        <v>1043</v>
      </c>
      <c r="E375" s="5" t="s">
        <v>1044</v>
      </c>
      <c r="F375" s="6" t="s">
        <v>1043</v>
      </c>
    </row>
    <row r="376" spans="2:6" x14ac:dyDescent="0.2">
      <c r="B376" s="5" t="s">
        <v>1045</v>
      </c>
      <c r="C376" s="6" t="s">
        <v>1046</v>
      </c>
      <c r="E376" s="5" t="s">
        <v>1047</v>
      </c>
      <c r="F376" s="6" t="s">
        <v>1046</v>
      </c>
    </row>
    <row r="377" spans="2:6" x14ac:dyDescent="0.2">
      <c r="B377" s="5" t="s">
        <v>1048</v>
      </c>
      <c r="C377" s="6" t="s">
        <v>1049</v>
      </c>
      <c r="E377" s="5" t="s">
        <v>1050</v>
      </c>
      <c r="F377" s="6" t="s">
        <v>1049</v>
      </c>
    </row>
    <row r="378" spans="2:6" x14ac:dyDescent="0.2">
      <c r="B378" s="5" t="s">
        <v>1051</v>
      </c>
      <c r="C378" s="6" t="s">
        <v>1052</v>
      </c>
      <c r="E378" s="5" t="s">
        <v>1053</v>
      </c>
      <c r="F378" s="6" t="s">
        <v>1052</v>
      </c>
    </row>
    <row r="379" spans="2:6" x14ac:dyDescent="0.2">
      <c r="B379" s="5" t="s">
        <v>1054</v>
      </c>
      <c r="C379" s="6" t="s">
        <v>1003</v>
      </c>
      <c r="E379" s="5" t="s">
        <v>1055</v>
      </c>
      <c r="F379" s="6" t="s">
        <v>1003</v>
      </c>
    </row>
    <row r="380" spans="2:6" x14ac:dyDescent="0.2">
      <c r="B380" s="5" t="s">
        <v>1056</v>
      </c>
      <c r="C380" s="6" t="s">
        <v>1057</v>
      </c>
      <c r="E380" s="5" t="s">
        <v>1058</v>
      </c>
      <c r="F380" s="6" t="s">
        <v>1057</v>
      </c>
    </row>
    <row r="381" spans="2:6" x14ac:dyDescent="0.2">
      <c r="B381" s="5" t="s">
        <v>1059</v>
      </c>
      <c r="C381" s="6" t="s">
        <v>1018</v>
      </c>
      <c r="E381" s="5" t="s">
        <v>1060</v>
      </c>
      <c r="F381" s="6" t="s">
        <v>1018</v>
      </c>
    </row>
    <row r="382" spans="2:6" x14ac:dyDescent="0.2">
      <c r="B382" s="5" t="s">
        <v>1061</v>
      </c>
      <c r="C382" s="6" t="s">
        <v>1029</v>
      </c>
      <c r="E382" s="5" t="s">
        <v>1062</v>
      </c>
      <c r="F382" s="6" t="s">
        <v>1029</v>
      </c>
    </row>
    <row r="383" spans="2:6" x14ac:dyDescent="0.2">
      <c r="B383" s="5" t="s">
        <v>1063</v>
      </c>
      <c r="C383" s="6" t="s">
        <v>1049</v>
      </c>
      <c r="E383" s="5" t="s">
        <v>1064</v>
      </c>
      <c r="F383" s="6" t="s">
        <v>1049</v>
      </c>
    </row>
    <row r="384" spans="2:6" x14ac:dyDescent="0.2">
      <c r="B384" s="5" t="s">
        <v>1065</v>
      </c>
      <c r="C384" s="6" t="s">
        <v>1066</v>
      </c>
      <c r="E384" s="5" t="s">
        <v>1067</v>
      </c>
      <c r="F384" s="6" t="s">
        <v>1066</v>
      </c>
    </row>
    <row r="385" spans="2:6" x14ac:dyDescent="0.2">
      <c r="B385" s="5" t="s">
        <v>1068</v>
      </c>
      <c r="C385" s="6" t="s">
        <v>893</v>
      </c>
      <c r="E385" s="5" t="s">
        <v>1069</v>
      </c>
      <c r="F385" s="6" t="s">
        <v>893</v>
      </c>
    </row>
    <row r="386" spans="2:6" x14ac:dyDescent="0.2">
      <c r="B386" s="5" t="s">
        <v>1070</v>
      </c>
      <c r="C386" s="6" t="s">
        <v>1071</v>
      </c>
      <c r="E386" s="5" t="s">
        <v>1072</v>
      </c>
      <c r="F386" s="6" t="s">
        <v>1071</v>
      </c>
    </row>
    <row r="387" spans="2:6" x14ac:dyDescent="0.2">
      <c r="B387" s="5" t="s">
        <v>1073</v>
      </c>
      <c r="C387" s="6" t="s">
        <v>1074</v>
      </c>
      <c r="E387" s="5" t="s">
        <v>1075</v>
      </c>
      <c r="F387" s="6" t="s">
        <v>1074</v>
      </c>
    </row>
    <row r="388" spans="2:6" x14ac:dyDescent="0.2">
      <c r="B388" s="5" t="s">
        <v>1076</v>
      </c>
      <c r="C388" s="6" t="s">
        <v>1077</v>
      </c>
      <c r="E388" s="5" t="s">
        <v>1078</v>
      </c>
      <c r="F388" s="6" t="s">
        <v>1077</v>
      </c>
    </row>
    <row r="389" spans="2:6" x14ac:dyDescent="0.2">
      <c r="B389" s="5" t="s">
        <v>1079</v>
      </c>
      <c r="C389" s="6" t="s">
        <v>1080</v>
      </c>
      <c r="E389" s="5" t="s">
        <v>1081</v>
      </c>
      <c r="F389" s="6" t="s">
        <v>1080</v>
      </c>
    </row>
    <row r="390" spans="2:6" x14ac:dyDescent="0.2">
      <c r="B390" s="5" t="s">
        <v>1082</v>
      </c>
      <c r="C390" s="6" t="s">
        <v>1083</v>
      </c>
      <c r="E390" s="5" t="s">
        <v>1084</v>
      </c>
      <c r="F390" s="6" t="s">
        <v>1083</v>
      </c>
    </row>
    <row r="391" spans="2:6" x14ac:dyDescent="0.2">
      <c r="B391" s="5" t="s">
        <v>1085</v>
      </c>
      <c r="C391" s="6" t="s">
        <v>1086</v>
      </c>
      <c r="E391" s="5" t="s">
        <v>1087</v>
      </c>
      <c r="F391" s="6" t="s">
        <v>1086</v>
      </c>
    </row>
    <row r="392" spans="2:6" x14ac:dyDescent="0.2">
      <c r="B392" s="5" t="s">
        <v>1088</v>
      </c>
      <c r="C392" s="6" t="s">
        <v>1089</v>
      </c>
      <c r="E392" s="5" t="s">
        <v>1090</v>
      </c>
      <c r="F392" s="6" t="s">
        <v>1089</v>
      </c>
    </row>
    <row r="393" spans="2:6" x14ac:dyDescent="0.2">
      <c r="B393" s="5" t="s">
        <v>1091</v>
      </c>
      <c r="C393" s="6" t="s">
        <v>1092</v>
      </c>
      <c r="E393" s="5" t="s">
        <v>1093</v>
      </c>
      <c r="F393" s="6" t="s">
        <v>1092</v>
      </c>
    </row>
    <row r="394" spans="2:6" x14ac:dyDescent="0.2">
      <c r="B394" s="5" t="s">
        <v>1094</v>
      </c>
      <c r="C394" s="6" t="s">
        <v>1095</v>
      </c>
      <c r="E394" s="5" t="s">
        <v>1096</v>
      </c>
      <c r="F394" s="6" t="s">
        <v>1095</v>
      </c>
    </row>
    <row r="395" spans="2:6" x14ac:dyDescent="0.2">
      <c r="B395" s="5" t="s">
        <v>1097</v>
      </c>
      <c r="C395" s="6" t="s">
        <v>1098</v>
      </c>
      <c r="E395" s="5" t="s">
        <v>1099</v>
      </c>
      <c r="F395" s="6" t="s">
        <v>1098</v>
      </c>
    </row>
    <row r="396" spans="2:6" x14ac:dyDescent="0.2">
      <c r="B396" s="5" t="s">
        <v>1100</v>
      </c>
      <c r="C396" s="6" t="s">
        <v>1101</v>
      </c>
      <c r="E396" s="5" t="s">
        <v>1102</v>
      </c>
      <c r="F396" s="6" t="s">
        <v>1101</v>
      </c>
    </row>
    <row r="397" spans="2:6" x14ac:dyDescent="0.2">
      <c r="B397" s="5" t="s">
        <v>1103</v>
      </c>
      <c r="C397" s="6" t="s">
        <v>1104</v>
      </c>
      <c r="E397" s="5" t="s">
        <v>1105</v>
      </c>
      <c r="F397" s="6" t="s">
        <v>1104</v>
      </c>
    </row>
    <row r="398" spans="2:6" x14ac:dyDescent="0.2">
      <c r="B398" s="5" t="s">
        <v>1106</v>
      </c>
      <c r="C398" s="6" t="s">
        <v>1107</v>
      </c>
      <c r="E398" s="5" t="s">
        <v>1108</v>
      </c>
      <c r="F398" s="6" t="s">
        <v>1107</v>
      </c>
    </row>
    <row r="399" spans="2:6" x14ac:dyDescent="0.2">
      <c r="B399" s="5" t="s">
        <v>1109</v>
      </c>
      <c r="C399" s="6" t="s">
        <v>1110</v>
      </c>
      <c r="E399" s="5" t="s">
        <v>1111</v>
      </c>
      <c r="F399" s="6" t="s">
        <v>1110</v>
      </c>
    </row>
    <row r="400" spans="2:6" x14ac:dyDescent="0.2">
      <c r="B400" s="5" t="s">
        <v>1112</v>
      </c>
      <c r="C400" s="6" t="s">
        <v>1113</v>
      </c>
      <c r="E400" s="5" t="s">
        <v>1114</v>
      </c>
      <c r="F400" s="6" t="s">
        <v>1113</v>
      </c>
    </row>
    <row r="401" spans="2:6" x14ac:dyDescent="0.2">
      <c r="B401" s="5" t="s">
        <v>1115</v>
      </c>
      <c r="C401" s="6" t="s">
        <v>1116</v>
      </c>
      <c r="E401" s="5" t="s">
        <v>1117</v>
      </c>
      <c r="F401" s="6" t="s">
        <v>1116</v>
      </c>
    </row>
    <row r="402" spans="2:6" x14ac:dyDescent="0.2">
      <c r="B402" s="5" t="s">
        <v>1118</v>
      </c>
      <c r="C402" s="6" t="s">
        <v>1119</v>
      </c>
      <c r="E402" s="5" t="s">
        <v>1120</v>
      </c>
      <c r="F402" s="6" t="s">
        <v>1119</v>
      </c>
    </row>
    <row r="403" spans="2:6" x14ac:dyDescent="0.2">
      <c r="B403" s="5" t="s">
        <v>1121</v>
      </c>
      <c r="C403" s="6" t="s">
        <v>189</v>
      </c>
      <c r="E403" s="5" t="s">
        <v>1122</v>
      </c>
      <c r="F403" s="6" t="s">
        <v>189</v>
      </c>
    </row>
    <row r="404" spans="2:6" x14ac:dyDescent="0.2">
      <c r="B404" s="5" t="s">
        <v>1123</v>
      </c>
      <c r="C404" s="6" t="s">
        <v>237</v>
      </c>
      <c r="E404" s="5" t="s">
        <v>1124</v>
      </c>
      <c r="F404" s="6" t="s">
        <v>237</v>
      </c>
    </row>
    <row r="405" spans="2:6" x14ac:dyDescent="0.2">
      <c r="B405" s="5" t="s">
        <v>1125</v>
      </c>
      <c r="C405" s="6" t="s">
        <v>1126</v>
      </c>
      <c r="E405" s="5" t="s">
        <v>1127</v>
      </c>
      <c r="F405" s="6" t="s">
        <v>1126</v>
      </c>
    </row>
    <row r="406" spans="2:6" x14ac:dyDescent="0.2">
      <c r="B406" s="5" t="s">
        <v>1128</v>
      </c>
      <c r="C406" s="6" t="s">
        <v>183</v>
      </c>
      <c r="E406" s="5" t="s">
        <v>1129</v>
      </c>
      <c r="F406" s="6" t="s">
        <v>183</v>
      </c>
    </row>
    <row r="407" spans="2:6" x14ac:dyDescent="0.2">
      <c r="B407" s="5" t="s">
        <v>1130</v>
      </c>
      <c r="C407" s="6" t="s">
        <v>1086</v>
      </c>
      <c r="E407" s="5" t="s">
        <v>1131</v>
      </c>
      <c r="F407" s="6" t="s">
        <v>1086</v>
      </c>
    </row>
    <row r="408" spans="2:6" x14ac:dyDescent="0.2">
      <c r="B408" s="5" t="s">
        <v>1132</v>
      </c>
      <c r="C408" s="6" t="s">
        <v>1133</v>
      </c>
      <c r="E408" s="5" t="s">
        <v>1134</v>
      </c>
      <c r="F408" s="6" t="s">
        <v>1133</v>
      </c>
    </row>
    <row r="409" spans="2:6" x14ac:dyDescent="0.2">
      <c r="B409" s="5" t="s">
        <v>1135</v>
      </c>
      <c r="C409" s="6" t="s">
        <v>1136</v>
      </c>
      <c r="E409" s="5" t="s">
        <v>1137</v>
      </c>
      <c r="F409" s="6" t="s">
        <v>1136</v>
      </c>
    </row>
    <row r="410" spans="2:6" x14ac:dyDescent="0.2">
      <c r="B410" s="5" t="s">
        <v>1138</v>
      </c>
      <c r="C410" s="6" t="s">
        <v>1139</v>
      </c>
      <c r="E410" s="5" t="s">
        <v>1140</v>
      </c>
      <c r="F410" s="6" t="s">
        <v>1139</v>
      </c>
    </row>
    <row r="411" spans="2:6" x14ac:dyDescent="0.2">
      <c r="B411" s="5" t="s">
        <v>1141</v>
      </c>
      <c r="C411" s="6" t="s">
        <v>893</v>
      </c>
      <c r="E411" s="5" t="s">
        <v>1142</v>
      </c>
      <c r="F411" s="6" t="s">
        <v>893</v>
      </c>
    </row>
    <row r="412" spans="2:6" x14ac:dyDescent="0.2">
      <c r="B412" s="5" t="s">
        <v>1143</v>
      </c>
      <c r="C412" s="6" t="s">
        <v>1144</v>
      </c>
      <c r="E412" s="5" t="s">
        <v>1145</v>
      </c>
      <c r="F412" s="6" t="s">
        <v>1144</v>
      </c>
    </row>
    <row r="413" spans="2:6" x14ac:dyDescent="0.2">
      <c r="B413" s="5" t="s">
        <v>1146</v>
      </c>
      <c r="C413" s="6" t="s">
        <v>1000</v>
      </c>
      <c r="E413" s="5" t="s">
        <v>1147</v>
      </c>
      <c r="F413" s="6" t="s">
        <v>1000</v>
      </c>
    </row>
    <row r="414" spans="2:6" x14ac:dyDescent="0.2">
      <c r="B414" s="5" t="s">
        <v>1148</v>
      </c>
      <c r="C414" s="6" t="s">
        <v>1149</v>
      </c>
      <c r="E414" s="5" t="s">
        <v>1150</v>
      </c>
      <c r="F414" s="6" t="s">
        <v>1149</v>
      </c>
    </row>
    <row r="415" spans="2:6" x14ac:dyDescent="0.2">
      <c r="B415" s="5" t="s">
        <v>1151</v>
      </c>
      <c r="C415" s="6" t="s">
        <v>1152</v>
      </c>
      <c r="E415" s="5" t="s">
        <v>1153</v>
      </c>
      <c r="F415" s="6" t="s">
        <v>1152</v>
      </c>
    </row>
    <row r="416" spans="2:6" x14ac:dyDescent="0.2">
      <c r="B416" s="5" t="s">
        <v>1154</v>
      </c>
      <c r="C416" s="6" t="s">
        <v>1155</v>
      </c>
      <c r="E416" s="5" t="s">
        <v>1156</v>
      </c>
      <c r="F416" s="6" t="s">
        <v>1155</v>
      </c>
    </row>
    <row r="417" spans="2:6" x14ac:dyDescent="0.2">
      <c r="B417" s="5" t="s">
        <v>1157</v>
      </c>
      <c r="C417" s="6" t="s">
        <v>1158</v>
      </c>
      <c r="E417" s="5" t="s">
        <v>1159</v>
      </c>
      <c r="F417" s="6" t="s">
        <v>1158</v>
      </c>
    </row>
    <row r="418" spans="2:6" x14ac:dyDescent="0.2">
      <c r="B418" s="5" t="s">
        <v>1160</v>
      </c>
      <c r="C418" s="6" t="s">
        <v>1161</v>
      </c>
      <c r="E418" s="5" t="s">
        <v>1162</v>
      </c>
      <c r="F418" s="6" t="s">
        <v>1161</v>
      </c>
    </row>
    <row r="419" spans="2:6" x14ac:dyDescent="0.2">
      <c r="B419" s="5" t="s">
        <v>1163</v>
      </c>
      <c r="C419" s="6" t="s">
        <v>1164</v>
      </c>
      <c r="E419" s="5" t="s">
        <v>1165</v>
      </c>
      <c r="F419" s="6" t="s">
        <v>1164</v>
      </c>
    </row>
    <row r="420" spans="2:6" x14ac:dyDescent="0.2">
      <c r="B420" s="5" t="s">
        <v>1166</v>
      </c>
      <c r="C420" s="6" t="s">
        <v>1167</v>
      </c>
      <c r="E420" s="5" t="s">
        <v>1168</v>
      </c>
      <c r="F420" s="6" t="s">
        <v>1167</v>
      </c>
    </row>
    <row r="421" spans="2:6" x14ac:dyDescent="0.2">
      <c r="B421" s="5" t="s">
        <v>1169</v>
      </c>
      <c r="C421" s="6" t="s">
        <v>1170</v>
      </c>
      <c r="E421" s="5" t="s">
        <v>1171</v>
      </c>
      <c r="F421" s="6" t="s">
        <v>1170</v>
      </c>
    </row>
    <row r="422" spans="2:6" x14ac:dyDescent="0.2">
      <c r="B422" s="5" t="s">
        <v>1172</v>
      </c>
      <c r="C422" s="6" t="s">
        <v>1173</v>
      </c>
      <c r="E422" s="5" t="s">
        <v>1174</v>
      </c>
      <c r="F422" s="6" t="s">
        <v>1173</v>
      </c>
    </row>
    <row r="423" spans="2:6" x14ac:dyDescent="0.2">
      <c r="B423" s="5" t="s">
        <v>1175</v>
      </c>
      <c r="C423" s="6" t="s">
        <v>1176</v>
      </c>
      <c r="E423" s="5" t="s">
        <v>1177</v>
      </c>
      <c r="F423" s="6" t="s">
        <v>1176</v>
      </c>
    </row>
    <row r="424" spans="2:6" x14ac:dyDescent="0.2">
      <c r="B424" s="5" t="s">
        <v>1178</v>
      </c>
      <c r="C424" s="6" t="s">
        <v>1179</v>
      </c>
      <c r="E424" s="5" t="s">
        <v>1180</v>
      </c>
      <c r="F424" s="6" t="s">
        <v>1179</v>
      </c>
    </row>
    <row r="425" spans="2:6" x14ac:dyDescent="0.2">
      <c r="B425" s="5" t="s">
        <v>1181</v>
      </c>
      <c r="C425" s="6" t="s">
        <v>1182</v>
      </c>
      <c r="E425" s="5" t="s">
        <v>1183</v>
      </c>
      <c r="F425" s="6" t="s">
        <v>1182</v>
      </c>
    </row>
    <row r="426" spans="2:6" x14ac:dyDescent="0.2">
      <c r="B426" s="5" t="s">
        <v>1184</v>
      </c>
      <c r="C426" s="6" t="s">
        <v>1185</v>
      </c>
      <c r="E426" s="5" t="s">
        <v>1186</v>
      </c>
      <c r="F426" s="6" t="s">
        <v>1185</v>
      </c>
    </row>
    <row r="427" spans="2:6" x14ac:dyDescent="0.2">
      <c r="B427" s="5" t="s">
        <v>1187</v>
      </c>
      <c r="C427" s="6" t="s">
        <v>1188</v>
      </c>
      <c r="E427" s="5" t="s">
        <v>1189</v>
      </c>
      <c r="F427" s="6" t="s">
        <v>1188</v>
      </c>
    </row>
    <row r="428" spans="2:6" x14ac:dyDescent="0.2">
      <c r="B428" s="5" t="s">
        <v>1190</v>
      </c>
      <c r="C428" s="6" t="s">
        <v>1191</v>
      </c>
      <c r="E428" s="5" t="s">
        <v>1192</v>
      </c>
      <c r="F428" s="6" t="s">
        <v>1191</v>
      </c>
    </row>
    <row r="429" spans="2:6" x14ac:dyDescent="0.2">
      <c r="B429" s="5" t="s">
        <v>1193</v>
      </c>
      <c r="C429" s="6" t="s">
        <v>1194</v>
      </c>
      <c r="E429" s="5" t="s">
        <v>1195</v>
      </c>
      <c r="F429" s="6" t="s">
        <v>1194</v>
      </c>
    </row>
    <row r="430" spans="2:6" x14ac:dyDescent="0.2">
      <c r="B430" s="5" t="s">
        <v>1196</v>
      </c>
      <c r="C430" s="6" t="s">
        <v>1197</v>
      </c>
      <c r="E430" s="5" t="s">
        <v>1198</v>
      </c>
      <c r="F430" s="6" t="s">
        <v>1197</v>
      </c>
    </row>
    <row r="431" spans="2:6" x14ac:dyDescent="0.2">
      <c r="B431" s="5" t="s">
        <v>1199</v>
      </c>
      <c r="C431" s="6" t="s">
        <v>1200</v>
      </c>
      <c r="E431" s="5" t="s">
        <v>1201</v>
      </c>
      <c r="F431" s="6" t="s">
        <v>1200</v>
      </c>
    </row>
    <row r="432" spans="2:6" x14ac:dyDescent="0.2">
      <c r="B432" s="5" t="s">
        <v>1202</v>
      </c>
      <c r="C432" s="6" t="s">
        <v>1203</v>
      </c>
      <c r="E432" s="5" t="s">
        <v>1204</v>
      </c>
      <c r="F432" s="6" t="s">
        <v>1203</v>
      </c>
    </row>
    <row r="433" spans="2:6" x14ac:dyDescent="0.2">
      <c r="B433" s="5" t="s">
        <v>1205</v>
      </c>
      <c r="C433" s="6" t="s">
        <v>1206</v>
      </c>
      <c r="E433" s="5" t="s">
        <v>1207</v>
      </c>
      <c r="F433" s="6" t="s">
        <v>1206</v>
      </c>
    </row>
    <row r="434" spans="2:6" x14ac:dyDescent="0.2">
      <c r="B434" s="5" t="s">
        <v>1208</v>
      </c>
      <c r="C434" s="6" t="s">
        <v>1209</v>
      </c>
      <c r="E434" s="5" t="s">
        <v>1210</v>
      </c>
      <c r="F434" s="6" t="s">
        <v>1209</v>
      </c>
    </row>
    <row r="435" spans="2:6" x14ac:dyDescent="0.2">
      <c r="B435" s="5" t="s">
        <v>1211</v>
      </c>
      <c r="C435" s="6" t="s">
        <v>1212</v>
      </c>
      <c r="E435" s="5" t="s">
        <v>1213</v>
      </c>
      <c r="F435" s="6" t="s">
        <v>1212</v>
      </c>
    </row>
    <row r="436" spans="2:6" x14ac:dyDescent="0.2">
      <c r="B436" s="5" t="s">
        <v>1214</v>
      </c>
      <c r="C436" s="6" t="s">
        <v>1215</v>
      </c>
      <c r="E436" s="5" t="s">
        <v>1216</v>
      </c>
      <c r="F436" s="6" t="s">
        <v>1215</v>
      </c>
    </row>
    <row r="437" spans="2:6" x14ac:dyDescent="0.2">
      <c r="B437" s="5" t="s">
        <v>1217</v>
      </c>
      <c r="C437" s="6" t="s">
        <v>1218</v>
      </c>
      <c r="E437" s="5" t="s">
        <v>1219</v>
      </c>
      <c r="F437" s="6" t="s">
        <v>1218</v>
      </c>
    </row>
    <row r="438" spans="2:6" x14ac:dyDescent="0.2">
      <c r="B438" s="5" t="s">
        <v>1220</v>
      </c>
      <c r="C438" s="6" t="s">
        <v>1221</v>
      </c>
      <c r="E438" s="5" t="s">
        <v>1222</v>
      </c>
      <c r="F438" s="6" t="s">
        <v>1221</v>
      </c>
    </row>
    <row r="439" spans="2:6" x14ac:dyDescent="0.2">
      <c r="B439" s="5" t="s">
        <v>1223</v>
      </c>
      <c r="C439" s="6" t="s">
        <v>1224</v>
      </c>
      <c r="E439" s="5" t="s">
        <v>1225</v>
      </c>
      <c r="F439" s="6" t="s">
        <v>1224</v>
      </c>
    </row>
    <row r="440" spans="2:6" x14ac:dyDescent="0.2">
      <c r="B440" s="5" t="s">
        <v>1226</v>
      </c>
      <c r="C440" s="6" t="s">
        <v>1227</v>
      </c>
      <c r="E440" s="5" t="s">
        <v>1228</v>
      </c>
      <c r="F440" s="6" t="s">
        <v>1227</v>
      </c>
    </row>
    <row r="441" spans="2:6" x14ac:dyDescent="0.2">
      <c r="B441" s="5" t="s">
        <v>1229</v>
      </c>
      <c r="C441" s="6" t="s">
        <v>1230</v>
      </c>
      <c r="E441" s="5" t="s">
        <v>1231</v>
      </c>
      <c r="F441" s="6" t="s">
        <v>1230</v>
      </c>
    </row>
    <row r="442" spans="2:6" x14ac:dyDescent="0.2">
      <c r="B442" s="5" t="s">
        <v>1232</v>
      </c>
      <c r="C442" s="6" t="s">
        <v>1233</v>
      </c>
      <c r="E442" s="5" t="s">
        <v>1234</v>
      </c>
      <c r="F442" s="6" t="s">
        <v>1233</v>
      </c>
    </row>
    <row r="443" spans="2:6" x14ac:dyDescent="0.2">
      <c r="B443" s="5" t="s">
        <v>1235</v>
      </c>
      <c r="C443" s="6" t="s">
        <v>1236</v>
      </c>
      <c r="E443" s="5" t="s">
        <v>1237</v>
      </c>
      <c r="F443" s="6" t="s">
        <v>1238</v>
      </c>
    </row>
    <row r="444" spans="2:6" x14ac:dyDescent="0.2">
      <c r="B444" s="5" t="s">
        <v>1239</v>
      </c>
      <c r="C444" s="6" t="s">
        <v>1240</v>
      </c>
      <c r="E444" s="5" t="s">
        <v>1241</v>
      </c>
      <c r="F444" s="6" t="s">
        <v>1240</v>
      </c>
    </row>
    <row r="445" spans="2:6" x14ac:dyDescent="0.2">
      <c r="B445" s="5" t="s">
        <v>1242</v>
      </c>
      <c r="C445" s="6" t="s">
        <v>1243</v>
      </c>
      <c r="E445" s="5" t="s">
        <v>1244</v>
      </c>
      <c r="F445" s="6" t="s">
        <v>1243</v>
      </c>
    </row>
    <row r="446" spans="2:6" x14ac:dyDescent="0.2">
      <c r="B446" s="5" t="s">
        <v>1245</v>
      </c>
      <c r="C446" s="6" t="s">
        <v>1246</v>
      </c>
      <c r="E446" s="5" t="s">
        <v>1247</v>
      </c>
      <c r="F446" s="6" t="s">
        <v>1246</v>
      </c>
    </row>
    <row r="447" spans="2:6" x14ac:dyDescent="0.2">
      <c r="B447" s="5" t="s">
        <v>1248</v>
      </c>
      <c r="C447" s="6" t="s">
        <v>893</v>
      </c>
      <c r="E447" s="5" t="s">
        <v>1249</v>
      </c>
      <c r="F447" s="6" t="s">
        <v>893</v>
      </c>
    </row>
    <row r="448" spans="2:6" x14ac:dyDescent="0.2">
      <c r="B448" s="5" t="s">
        <v>1250</v>
      </c>
      <c r="C448" s="6" t="s">
        <v>1251</v>
      </c>
      <c r="E448" s="5" t="s">
        <v>1252</v>
      </c>
      <c r="F448" s="6" t="s">
        <v>1251</v>
      </c>
    </row>
    <row r="449" spans="2:6" x14ac:dyDescent="0.2">
      <c r="B449" s="5" t="s">
        <v>1253</v>
      </c>
      <c r="C449" s="6" t="s">
        <v>1006</v>
      </c>
      <c r="E449" s="5" t="s">
        <v>1254</v>
      </c>
      <c r="F449" s="6" t="s">
        <v>1006</v>
      </c>
    </row>
    <row r="450" spans="2:6" x14ac:dyDescent="0.2">
      <c r="B450" s="5" t="s">
        <v>1255</v>
      </c>
      <c r="C450" s="6" t="s">
        <v>1256</v>
      </c>
      <c r="E450" s="5" t="s">
        <v>1257</v>
      </c>
      <c r="F450" s="6" t="s">
        <v>1256</v>
      </c>
    </row>
    <row r="451" spans="2:6" x14ac:dyDescent="0.2">
      <c r="B451" s="5" t="s">
        <v>1258</v>
      </c>
      <c r="C451" s="6" t="s">
        <v>1259</v>
      </c>
      <c r="E451" s="5" t="s">
        <v>1260</v>
      </c>
      <c r="F451" s="6" t="s">
        <v>1259</v>
      </c>
    </row>
    <row r="452" spans="2:6" x14ac:dyDescent="0.2">
      <c r="B452" s="5" t="s">
        <v>1261</v>
      </c>
      <c r="C452" s="6" t="s">
        <v>1015</v>
      </c>
      <c r="E452" s="5" t="s">
        <v>1262</v>
      </c>
      <c r="F452" s="6" t="s">
        <v>1015</v>
      </c>
    </row>
    <row r="453" spans="2:6" x14ac:dyDescent="0.2">
      <c r="B453" s="5" t="s">
        <v>1263</v>
      </c>
      <c r="C453" s="6" t="s">
        <v>1264</v>
      </c>
      <c r="E453" s="5" t="s">
        <v>1265</v>
      </c>
      <c r="F453" s="6" t="s">
        <v>1264</v>
      </c>
    </row>
    <row r="454" spans="2:6" x14ac:dyDescent="0.2">
      <c r="B454" s="5" t="s">
        <v>1266</v>
      </c>
      <c r="C454" s="6" t="s">
        <v>1267</v>
      </c>
      <c r="E454" s="5" t="s">
        <v>1268</v>
      </c>
      <c r="F454" s="6" t="s">
        <v>1267</v>
      </c>
    </row>
    <row r="455" spans="2:6" x14ac:dyDescent="0.2">
      <c r="B455" s="5" t="s">
        <v>1269</v>
      </c>
      <c r="C455" s="6" t="s">
        <v>1026</v>
      </c>
      <c r="E455" s="5" t="s">
        <v>1270</v>
      </c>
      <c r="F455" s="6" t="s">
        <v>1026</v>
      </c>
    </row>
    <row r="456" spans="2:6" x14ac:dyDescent="0.2">
      <c r="B456" s="5" t="s">
        <v>1271</v>
      </c>
      <c r="C456" s="6" t="s">
        <v>1272</v>
      </c>
      <c r="E456" s="5" t="s">
        <v>1273</v>
      </c>
      <c r="F456" s="6" t="s">
        <v>1272</v>
      </c>
    </row>
    <row r="457" spans="2:6" x14ac:dyDescent="0.2">
      <c r="B457" s="5" t="s">
        <v>1274</v>
      </c>
      <c r="C457" s="6" t="s">
        <v>893</v>
      </c>
      <c r="E457" s="5" t="s">
        <v>1275</v>
      </c>
      <c r="F457" s="6" t="s">
        <v>893</v>
      </c>
    </row>
    <row r="458" spans="2:6" x14ac:dyDescent="0.2">
      <c r="B458" s="5" t="s">
        <v>1276</v>
      </c>
      <c r="C458" s="6" t="s">
        <v>1277</v>
      </c>
      <c r="E458" s="5" t="s">
        <v>1278</v>
      </c>
      <c r="F458" s="6" t="s">
        <v>1277</v>
      </c>
    </row>
    <row r="459" spans="2:6" x14ac:dyDescent="0.2">
      <c r="B459" s="5" t="s">
        <v>1279</v>
      </c>
      <c r="C459" s="6" t="s">
        <v>1280</v>
      </c>
      <c r="E459" s="5" t="s">
        <v>1281</v>
      </c>
      <c r="F459" s="6" t="s">
        <v>1280</v>
      </c>
    </row>
    <row r="460" spans="2:6" x14ac:dyDescent="0.2">
      <c r="B460" s="5" t="s">
        <v>1282</v>
      </c>
      <c r="C460" s="6" t="s">
        <v>1283</v>
      </c>
      <c r="E460" s="5" t="s">
        <v>1284</v>
      </c>
      <c r="F460" s="6" t="s">
        <v>1283</v>
      </c>
    </row>
    <row r="461" spans="2:6" x14ac:dyDescent="0.2">
      <c r="B461" s="5" t="s">
        <v>1285</v>
      </c>
      <c r="C461" s="6" t="s">
        <v>1286</v>
      </c>
      <c r="E461" s="5" t="s">
        <v>1287</v>
      </c>
      <c r="F461" s="6" t="s">
        <v>1286</v>
      </c>
    </row>
    <row r="462" spans="2:6" x14ac:dyDescent="0.2">
      <c r="B462" s="5" t="s">
        <v>1288</v>
      </c>
      <c r="C462" s="6" t="s">
        <v>1289</v>
      </c>
      <c r="E462" s="5" t="s">
        <v>1290</v>
      </c>
      <c r="F462" s="6" t="s">
        <v>1289</v>
      </c>
    </row>
    <row r="463" spans="2:6" x14ac:dyDescent="0.2">
      <c r="B463" s="5" t="s">
        <v>1291</v>
      </c>
      <c r="C463" s="6" t="s">
        <v>1292</v>
      </c>
      <c r="E463" s="5" t="s">
        <v>1293</v>
      </c>
      <c r="F463" s="6" t="s">
        <v>1292</v>
      </c>
    </row>
    <row r="464" spans="2:6" x14ac:dyDescent="0.2">
      <c r="B464" s="5" t="s">
        <v>1294</v>
      </c>
      <c r="C464" s="6" t="s">
        <v>1295</v>
      </c>
      <c r="E464" s="5" t="s">
        <v>1296</v>
      </c>
      <c r="F464" s="6" t="s">
        <v>1295</v>
      </c>
    </row>
    <row r="465" spans="2:6" x14ac:dyDescent="0.2">
      <c r="B465" s="5" t="s">
        <v>1297</v>
      </c>
      <c r="C465" s="6" t="s">
        <v>356</v>
      </c>
      <c r="E465" s="5" t="s">
        <v>1298</v>
      </c>
      <c r="F465" s="6" t="s">
        <v>356</v>
      </c>
    </row>
    <row r="466" spans="2:6" x14ac:dyDescent="0.2">
      <c r="B466" s="5" t="s">
        <v>1299</v>
      </c>
      <c r="C466" s="6" t="s">
        <v>1300</v>
      </c>
      <c r="E466" s="5" t="s">
        <v>1301</v>
      </c>
      <c r="F466" s="6" t="s">
        <v>1300</v>
      </c>
    </row>
    <row r="467" spans="2:6" x14ac:dyDescent="0.2">
      <c r="B467" s="5" t="s">
        <v>1302</v>
      </c>
      <c r="C467" s="6" t="s">
        <v>1303</v>
      </c>
      <c r="E467" s="5" t="s">
        <v>1304</v>
      </c>
      <c r="F467" s="6" t="s">
        <v>1303</v>
      </c>
    </row>
    <row r="468" spans="2:6" x14ac:dyDescent="0.2">
      <c r="B468" s="5" t="s">
        <v>1305</v>
      </c>
      <c r="C468" s="6" t="s">
        <v>1306</v>
      </c>
      <c r="E468" s="5" t="s">
        <v>1307</v>
      </c>
      <c r="F468" s="6" t="s">
        <v>1306</v>
      </c>
    </row>
    <row r="469" spans="2:6" x14ac:dyDescent="0.2">
      <c r="B469" s="5" t="s">
        <v>1308</v>
      </c>
      <c r="C469" s="6" t="s">
        <v>1309</v>
      </c>
      <c r="E469" s="5" t="s">
        <v>1310</v>
      </c>
      <c r="F469" s="6" t="s">
        <v>1309</v>
      </c>
    </row>
    <row r="470" spans="2:6" x14ac:dyDescent="0.2">
      <c r="B470" s="5" t="s">
        <v>1311</v>
      </c>
      <c r="C470" s="6" t="s">
        <v>893</v>
      </c>
      <c r="E470" s="5" t="s">
        <v>1312</v>
      </c>
      <c r="F470" s="6" t="s">
        <v>893</v>
      </c>
    </row>
    <row r="471" spans="2:6" x14ac:dyDescent="0.2">
      <c r="B471" s="5" t="s">
        <v>1313</v>
      </c>
      <c r="C471" s="6" t="s">
        <v>1280</v>
      </c>
      <c r="E471" s="5" t="s">
        <v>1314</v>
      </c>
      <c r="F471" s="6" t="s">
        <v>1280</v>
      </c>
    </row>
    <row r="472" spans="2:6" x14ac:dyDescent="0.2">
      <c r="B472" s="5" t="s">
        <v>1315</v>
      </c>
      <c r="C472" s="6" t="s">
        <v>1316</v>
      </c>
      <c r="E472" s="5" t="s">
        <v>1317</v>
      </c>
      <c r="F472" s="6" t="s">
        <v>1316</v>
      </c>
    </row>
    <row r="473" spans="2:6" x14ac:dyDescent="0.2">
      <c r="B473" s="5" t="s">
        <v>1318</v>
      </c>
      <c r="C473" s="6" t="s">
        <v>1319</v>
      </c>
      <c r="E473" s="5" t="s">
        <v>1320</v>
      </c>
      <c r="F473" s="6" t="s">
        <v>1319</v>
      </c>
    </row>
    <row r="474" spans="2:6" x14ac:dyDescent="0.2">
      <c r="B474" s="5" t="s">
        <v>1321</v>
      </c>
      <c r="C474" s="6" t="s">
        <v>1322</v>
      </c>
      <c r="E474" s="5" t="s">
        <v>1323</v>
      </c>
      <c r="F474" s="6" t="s">
        <v>1322</v>
      </c>
    </row>
    <row r="475" spans="2:6" x14ac:dyDescent="0.2">
      <c r="B475" s="5" t="s">
        <v>1324</v>
      </c>
      <c r="C475" s="6" t="s">
        <v>1325</v>
      </c>
      <c r="E475" s="5" t="s">
        <v>1326</v>
      </c>
      <c r="F475" s="6" t="s">
        <v>1325</v>
      </c>
    </row>
    <row r="476" spans="2:6" x14ac:dyDescent="0.2">
      <c r="B476" s="5" t="s">
        <v>1327</v>
      </c>
      <c r="C476" s="6" t="s">
        <v>1328</v>
      </c>
      <c r="E476" s="5" t="s">
        <v>1329</v>
      </c>
      <c r="F476" s="6" t="s">
        <v>1328</v>
      </c>
    </row>
    <row r="477" spans="2:6" x14ac:dyDescent="0.2">
      <c r="B477" s="5" t="s">
        <v>1330</v>
      </c>
      <c r="C477" s="6" t="s">
        <v>1331</v>
      </c>
      <c r="E477" s="5" t="s">
        <v>1332</v>
      </c>
      <c r="F477" s="6" t="s">
        <v>1331</v>
      </c>
    </row>
    <row r="478" spans="2:6" x14ac:dyDescent="0.2">
      <c r="B478" s="5" t="s">
        <v>1333</v>
      </c>
      <c r="C478" s="6" t="s">
        <v>1334</v>
      </c>
      <c r="E478" s="5" t="s">
        <v>1335</v>
      </c>
      <c r="F478" s="6" t="s">
        <v>1334</v>
      </c>
    </row>
    <row r="479" spans="2:6" x14ac:dyDescent="0.2">
      <c r="B479" s="5" t="s">
        <v>1336</v>
      </c>
      <c r="C479" s="6" t="s">
        <v>893</v>
      </c>
      <c r="E479" s="5" t="s">
        <v>1337</v>
      </c>
      <c r="F479" s="6" t="s">
        <v>893</v>
      </c>
    </row>
    <row r="480" spans="2:6" x14ac:dyDescent="0.2">
      <c r="B480" s="5" t="s">
        <v>1338</v>
      </c>
      <c r="C480" s="6" t="s">
        <v>1339</v>
      </c>
      <c r="E480" s="5" t="s">
        <v>1340</v>
      </c>
      <c r="F480" s="6" t="s">
        <v>1339</v>
      </c>
    </row>
    <row r="481" spans="2:6" x14ac:dyDescent="0.2">
      <c r="B481" s="5" t="s">
        <v>1341</v>
      </c>
      <c r="C481" s="6" t="s">
        <v>1342</v>
      </c>
      <c r="E481" s="5" t="s">
        <v>1343</v>
      </c>
      <c r="F481" s="6" t="s">
        <v>1342</v>
      </c>
    </row>
    <row r="482" spans="2:6" x14ac:dyDescent="0.2">
      <c r="B482" s="5" t="s">
        <v>1344</v>
      </c>
      <c r="C482" s="6" t="s">
        <v>1345</v>
      </c>
      <c r="E482" s="5" t="s">
        <v>1346</v>
      </c>
      <c r="F482" s="6" t="s">
        <v>1345</v>
      </c>
    </row>
    <row r="483" spans="2:6" x14ac:dyDescent="0.2">
      <c r="B483" s="5" t="s">
        <v>1347</v>
      </c>
      <c r="C483" s="6" t="s">
        <v>1348</v>
      </c>
      <c r="E483" s="5" t="s">
        <v>1349</v>
      </c>
      <c r="F483" s="6" t="s">
        <v>1348</v>
      </c>
    </row>
    <row r="484" spans="2:6" x14ac:dyDescent="0.2">
      <c r="B484" s="5" t="s">
        <v>1350</v>
      </c>
      <c r="C484" s="6" t="s">
        <v>1351</v>
      </c>
      <c r="E484" s="5" t="s">
        <v>1352</v>
      </c>
      <c r="F484" s="6" t="s">
        <v>1351</v>
      </c>
    </row>
    <row r="485" spans="2:6" x14ac:dyDescent="0.2">
      <c r="B485" s="5" t="s">
        <v>1353</v>
      </c>
      <c r="C485" s="6" t="s">
        <v>1354</v>
      </c>
      <c r="E485" s="5" t="s">
        <v>1355</v>
      </c>
      <c r="F485" s="6" t="s">
        <v>1354</v>
      </c>
    </row>
    <row r="486" spans="2:6" x14ac:dyDescent="0.2">
      <c r="B486" s="5" t="s">
        <v>1356</v>
      </c>
      <c r="C486" s="6" t="s">
        <v>1351</v>
      </c>
      <c r="E486" s="5" t="s">
        <v>1357</v>
      </c>
      <c r="F486" s="6" t="s">
        <v>1351</v>
      </c>
    </row>
    <row r="487" spans="2:6" x14ac:dyDescent="0.2">
      <c r="B487" s="5" t="s">
        <v>1358</v>
      </c>
      <c r="C487" s="6" t="s">
        <v>1359</v>
      </c>
      <c r="E487" s="5" t="s">
        <v>1360</v>
      </c>
      <c r="F487" s="6" t="s">
        <v>1359</v>
      </c>
    </row>
    <row r="488" spans="2:6" x14ac:dyDescent="0.2">
      <c r="B488" s="5" t="s">
        <v>1361</v>
      </c>
      <c r="C488" s="6" t="s">
        <v>1351</v>
      </c>
      <c r="E488" s="5" t="s">
        <v>1362</v>
      </c>
      <c r="F488" s="6" t="s">
        <v>1351</v>
      </c>
    </row>
    <row r="489" spans="2:6" x14ac:dyDescent="0.2">
      <c r="B489" s="5" t="s">
        <v>1363</v>
      </c>
      <c r="C489" s="6" t="s">
        <v>893</v>
      </c>
      <c r="E489" s="5" t="s">
        <v>1364</v>
      </c>
      <c r="F489" s="6" t="s">
        <v>893</v>
      </c>
    </row>
    <row r="490" spans="2:6" x14ac:dyDescent="0.2">
      <c r="B490" s="5" t="s">
        <v>1365</v>
      </c>
      <c r="C490" s="6" t="s">
        <v>1366</v>
      </c>
      <c r="E490" s="5" t="s">
        <v>1367</v>
      </c>
      <c r="F490" s="6" t="s">
        <v>1366</v>
      </c>
    </row>
    <row r="491" spans="2:6" x14ac:dyDescent="0.2">
      <c r="B491" s="5" t="s">
        <v>1368</v>
      </c>
      <c r="C491" s="6" t="s">
        <v>1369</v>
      </c>
      <c r="E491" s="5" t="s">
        <v>1370</v>
      </c>
      <c r="F491" s="6" t="s">
        <v>1369</v>
      </c>
    </row>
    <row r="492" spans="2:6" x14ac:dyDescent="0.2">
      <c r="B492" s="5" t="s">
        <v>1371</v>
      </c>
      <c r="C492" s="6" t="s">
        <v>1372</v>
      </c>
      <c r="E492" s="5" t="s">
        <v>1373</v>
      </c>
      <c r="F492" s="6" t="s">
        <v>1372</v>
      </c>
    </row>
    <row r="493" spans="2:6" x14ac:dyDescent="0.2">
      <c r="B493" s="5" t="s">
        <v>1374</v>
      </c>
      <c r="C493" s="6" t="s">
        <v>1375</v>
      </c>
      <c r="E493" s="5" t="s">
        <v>1376</v>
      </c>
      <c r="F493" s="6" t="s">
        <v>1375</v>
      </c>
    </row>
    <row r="494" spans="2:6" x14ac:dyDescent="0.2">
      <c r="B494" s="5" t="s">
        <v>1377</v>
      </c>
      <c r="C494" s="6" t="s">
        <v>1378</v>
      </c>
      <c r="E494" s="5" t="s">
        <v>1379</v>
      </c>
      <c r="F494" s="6" t="s">
        <v>1378</v>
      </c>
    </row>
    <row r="495" spans="2:6" x14ac:dyDescent="0.2">
      <c r="B495" s="5" t="s">
        <v>1380</v>
      </c>
      <c r="C495" s="6" t="s">
        <v>1381</v>
      </c>
      <c r="E495" s="5" t="s">
        <v>1382</v>
      </c>
      <c r="F495" s="6" t="s">
        <v>1381</v>
      </c>
    </row>
    <row r="496" spans="2:6" x14ac:dyDescent="0.2">
      <c r="B496" s="5" t="s">
        <v>1383</v>
      </c>
      <c r="C496" s="6" t="s">
        <v>1384</v>
      </c>
      <c r="E496" s="5" t="s">
        <v>1385</v>
      </c>
      <c r="F496" s="6" t="s">
        <v>1384</v>
      </c>
    </row>
    <row r="497" spans="2:6" x14ac:dyDescent="0.2">
      <c r="B497" s="5" t="s">
        <v>1386</v>
      </c>
      <c r="C497" s="6" t="s">
        <v>1387</v>
      </c>
      <c r="E497" s="5" t="s">
        <v>1388</v>
      </c>
      <c r="F497" s="6" t="s">
        <v>1387</v>
      </c>
    </row>
    <row r="498" spans="2:6" x14ac:dyDescent="0.2">
      <c r="B498" s="5" t="s">
        <v>1389</v>
      </c>
      <c r="C498" s="6" t="s">
        <v>1390</v>
      </c>
      <c r="E498" s="5" t="s">
        <v>1391</v>
      </c>
      <c r="F498" s="6" t="s">
        <v>1390</v>
      </c>
    </row>
    <row r="499" spans="2:6" x14ac:dyDescent="0.2">
      <c r="B499" s="5" t="s">
        <v>1392</v>
      </c>
      <c r="C499" s="6" t="s">
        <v>1393</v>
      </c>
      <c r="E499" s="5" t="s">
        <v>1394</v>
      </c>
      <c r="F499" s="6" t="s">
        <v>1393</v>
      </c>
    </row>
    <row r="500" spans="2:6" x14ac:dyDescent="0.2">
      <c r="B500" s="5" t="s">
        <v>1395</v>
      </c>
      <c r="C500" s="6" t="s">
        <v>1396</v>
      </c>
      <c r="E500" s="5" t="s">
        <v>1397</v>
      </c>
      <c r="F500" s="6" t="s">
        <v>1396</v>
      </c>
    </row>
    <row r="501" spans="2:6" x14ac:dyDescent="0.2">
      <c r="B501" s="5" t="s">
        <v>1398</v>
      </c>
      <c r="C501" s="6" t="s">
        <v>1399</v>
      </c>
      <c r="E501" s="5" t="s">
        <v>1400</v>
      </c>
      <c r="F501" s="6" t="s">
        <v>1399</v>
      </c>
    </row>
    <row r="502" spans="2:6" x14ac:dyDescent="0.2">
      <c r="B502" s="5" t="s">
        <v>1401</v>
      </c>
      <c r="C502" s="6" t="s">
        <v>1402</v>
      </c>
      <c r="E502" s="5" t="s">
        <v>1403</v>
      </c>
      <c r="F502" s="6" t="s">
        <v>1402</v>
      </c>
    </row>
    <row r="503" spans="2:6" x14ac:dyDescent="0.2">
      <c r="B503" s="5" t="s">
        <v>1404</v>
      </c>
      <c r="C503" s="6" t="s">
        <v>1405</v>
      </c>
      <c r="E503" s="5" t="s">
        <v>1406</v>
      </c>
      <c r="F503" s="6" t="s">
        <v>1405</v>
      </c>
    </row>
    <row r="504" spans="2:6" x14ac:dyDescent="0.2">
      <c r="B504" s="5" t="s">
        <v>1407</v>
      </c>
      <c r="C504" s="6" t="s">
        <v>1408</v>
      </c>
      <c r="E504" s="5" t="s">
        <v>1409</v>
      </c>
      <c r="F504" s="6" t="s">
        <v>1408</v>
      </c>
    </row>
    <row r="505" spans="2:6" x14ac:dyDescent="0.2">
      <c r="B505" s="5" t="s">
        <v>1410</v>
      </c>
      <c r="C505" s="6" t="s">
        <v>1411</v>
      </c>
      <c r="E505" s="5" t="s">
        <v>1412</v>
      </c>
      <c r="F505" s="6" t="s">
        <v>1411</v>
      </c>
    </row>
    <row r="506" spans="2:6" x14ac:dyDescent="0.2">
      <c r="B506" s="5" t="s">
        <v>1413</v>
      </c>
      <c r="C506" s="6" t="s">
        <v>1414</v>
      </c>
      <c r="E506" s="5" t="s">
        <v>1415</v>
      </c>
      <c r="F506" s="6" t="s">
        <v>1414</v>
      </c>
    </row>
    <row r="507" spans="2:6" x14ac:dyDescent="0.2">
      <c r="B507" s="5" t="s">
        <v>1416</v>
      </c>
      <c r="C507" s="6" t="s">
        <v>1417</v>
      </c>
      <c r="E507" s="5" t="s">
        <v>1418</v>
      </c>
      <c r="F507" s="6" t="s">
        <v>1417</v>
      </c>
    </row>
    <row r="508" spans="2:6" x14ac:dyDescent="0.2">
      <c r="B508" s="5" t="s">
        <v>1419</v>
      </c>
      <c r="C508" s="6" t="s">
        <v>1420</v>
      </c>
      <c r="E508" s="5" t="s">
        <v>1421</v>
      </c>
      <c r="F508" s="6" t="s">
        <v>1420</v>
      </c>
    </row>
    <row r="509" spans="2:6" x14ac:dyDescent="0.2">
      <c r="B509" s="5" t="s">
        <v>1422</v>
      </c>
      <c r="C509" s="6" t="s">
        <v>1423</v>
      </c>
      <c r="E509" s="5" t="s">
        <v>1424</v>
      </c>
      <c r="F509" s="6" t="s">
        <v>1423</v>
      </c>
    </row>
    <row r="510" spans="2:6" x14ac:dyDescent="0.2">
      <c r="B510" s="5" t="s">
        <v>1425</v>
      </c>
      <c r="C510" s="6" t="s">
        <v>1426</v>
      </c>
      <c r="E510" s="5" t="s">
        <v>1427</v>
      </c>
      <c r="F510" s="6" t="s">
        <v>1426</v>
      </c>
    </row>
    <row r="511" spans="2:6" x14ac:dyDescent="0.2">
      <c r="B511" s="5" t="s">
        <v>1428</v>
      </c>
      <c r="C511" s="6" t="s">
        <v>1429</v>
      </c>
      <c r="E511" s="5" t="s">
        <v>1430</v>
      </c>
      <c r="F511" s="6" t="s">
        <v>1429</v>
      </c>
    </row>
    <row r="512" spans="2:6" x14ac:dyDescent="0.2">
      <c r="B512" s="5" t="s">
        <v>1431</v>
      </c>
      <c r="C512" s="6" t="s">
        <v>1432</v>
      </c>
      <c r="E512" s="5" t="s">
        <v>1433</v>
      </c>
      <c r="F512" s="6" t="s">
        <v>1432</v>
      </c>
    </row>
    <row r="513" spans="2:6" x14ac:dyDescent="0.2">
      <c r="B513" s="5" t="s">
        <v>1434</v>
      </c>
      <c r="C513" s="6" t="s">
        <v>1435</v>
      </c>
      <c r="E513" s="5" t="s">
        <v>1436</v>
      </c>
      <c r="F513" s="6" t="s">
        <v>1435</v>
      </c>
    </row>
    <row r="514" spans="2:6" x14ac:dyDescent="0.2">
      <c r="B514" s="5" t="s">
        <v>1437</v>
      </c>
      <c r="C514" s="6" t="s">
        <v>1438</v>
      </c>
      <c r="E514" s="5" t="s">
        <v>1439</v>
      </c>
      <c r="F514" s="6" t="s">
        <v>1438</v>
      </c>
    </row>
    <row r="515" spans="2:6" x14ac:dyDescent="0.2">
      <c r="B515" s="5" t="s">
        <v>1440</v>
      </c>
      <c r="C515" s="6" t="s">
        <v>1441</v>
      </c>
      <c r="E515" s="5" t="s">
        <v>1442</v>
      </c>
      <c r="F515" s="6" t="s">
        <v>1441</v>
      </c>
    </row>
    <row r="516" spans="2:6" x14ac:dyDescent="0.2">
      <c r="B516" s="5" t="s">
        <v>1443</v>
      </c>
      <c r="C516" s="6" t="s">
        <v>1414</v>
      </c>
      <c r="E516" s="5" t="s">
        <v>1444</v>
      </c>
      <c r="F516" s="6" t="s">
        <v>1414</v>
      </c>
    </row>
    <row r="517" spans="2:6" x14ac:dyDescent="0.2">
      <c r="B517" s="5" t="s">
        <v>1445</v>
      </c>
      <c r="C517" s="6" t="s">
        <v>1446</v>
      </c>
      <c r="E517" s="5" t="s">
        <v>1447</v>
      </c>
      <c r="F517" s="6" t="s">
        <v>1446</v>
      </c>
    </row>
    <row r="518" spans="2:6" x14ac:dyDescent="0.2">
      <c r="B518" s="5" t="s">
        <v>1448</v>
      </c>
      <c r="C518" s="6" t="s">
        <v>1449</v>
      </c>
      <c r="E518" s="5" t="s">
        <v>1450</v>
      </c>
      <c r="F518" s="6" t="s">
        <v>1449</v>
      </c>
    </row>
    <row r="519" spans="2:6" x14ac:dyDescent="0.2">
      <c r="B519" s="5" t="s">
        <v>1451</v>
      </c>
      <c r="C519" s="6" t="s">
        <v>1452</v>
      </c>
      <c r="E519" s="5" t="s">
        <v>1453</v>
      </c>
      <c r="F519" s="6" t="s">
        <v>1452</v>
      </c>
    </row>
    <row r="520" spans="2:6" x14ac:dyDescent="0.2">
      <c r="B520" s="5" t="s">
        <v>1454</v>
      </c>
      <c r="C520" s="6" t="s">
        <v>1455</v>
      </c>
      <c r="E520" s="5" t="s">
        <v>1456</v>
      </c>
      <c r="F520" s="6" t="s">
        <v>1455</v>
      </c>
    </row>
    <row r="521" spans="2:6" x14ac:dyDescent="0.2">
      <c r="B521" s="5" t="s">
        <v>1457</v>
      </c>
      <c r="C521" s="6" t="s">
        <v>1378</v>
      </c>
      <c r="E521" s="5" t="s">
        <v>1458</v>
      </c>
      <c r="F521" s="6" t="s">
        <v>1378</v>
      </c>
    </row>
    <row r="522" spans="2:6" x14ac:dyDescent="0.2">
      <c r="B522" s="5" t="s">
        <v>1459</v>
      </c>
      <c r="C522" s="6" t="s">
        <v>1460</v>
      </c>
      <c r="E522" s="5" t="s">
        <v>1461</v>
      </c>
      <c r="F522" s="6" t="s">
        <v>1460</v>
      </c>
    </row>
    <row r="523" spans="2:6" x14ac:dyDescent="0.2">
      <c r="B523" s="5" t="s">
        <v>1462</v>
      </c>
      <c r="C523" s="6" t="s">
        <v>1463</v>
      </c>
      <c r="E523" s="5" t="s">
        <v>1464</v>
      </c>
      <c r="F523" s="6" t="s">
        <v>1463</v>
      </c>
    </row>
    <row r="524" spans="2:6" x14ac:dyDescent="0.2">
      <c r="B524" s="5" t="s">
        <v>1465</v>
      </c>
      <c r="C524" s="6" t="s">
        <v>1466</v>
      </c>
      <c r="E524" s="5" t="s">
        <v>1467</v>
      </c>
      <c r="F524" s="6" t="s">
        <v>1466</v>
      </c>
    </row>
    <row r="525" spans="2:6" x14ac:dyDescent="0.2">
      <c r="B525" s="5" t="s">
        <v>1468</v>
      </c>
      <c r="C525" s="6" t="s">
        <v>1469</v>
      </c>
      <c r="E525" s="5" t="s">
        <v>1470</v>
      </c>
      <c r="F525" s="6" t="s">
        <v>1469</v>
      </c>
    </row>
    <row r="526" spans="2:6" x14ac:dyDescent="0.2">
      <c r="B526" s="5" t="s">
        <v>1471</v>
      </c>
      <c r="C526" s="6" t="s">
        <v>1472</v>
      </c>
      <c r="E526" s="5" t="s">
        <v>1473</v>
      </c>
      <c r="F526" s="6" t="s">
        <v>1472</v>
      </c>
    </row>
    <row r="527" spans="2:6" x14ac:dyDescent="0.2">
      <c r="B527" s="5" t="s">
        <v>1474</v>
      </c>
      <c r="C527" s="6" t="s">
        <v>1381</v>
      </c>
      <c r="E527" s="5" t="s">
        <v>1475</v>
      </c>
      <c r="F527" s="6" t="s">
        <v>1381</v>
      </c>
    </row>
    <row r="528" spans="2:6" x14ac:dyDescent="0.2">
      <c r="B528" s="5" t="s">
        <v>1476</v>
      </c>
      <c r="C528" s="6" t="s">
        <v>1384</v>
      </c>
      <c r="E528" s="5" t="s">
        <v>1477</v>
      </c>
      <c r="F528" s="6" t="s">
        <v>1384</v>
      </c>
    </row>
    <row r="529" spans="2:6" x14ac:dyDescent="0.2">
      <c r="B529" s="5" t="s">
        <v>1478</v>
      </c>
      <c r="C529" s="6" t="s">
        <v>1387</v>
      </c>
      <c r="E529" s="5" t="s">
        <v>1479</v>
      </c>
      <c r="F529" s="6" t="s">
        <v>1387</v>
      </c>
    </row>
    <row r="530" spans="2:6" x14ac:dyDescent="0.2">
      <c r="B530" s="5" t="s">
        <v>1480</v>
      </c>
      <c r="C530" s="6" t="s">
        <v>1390</v>
      </c>
      <c r="E530" s="5" t="s">
        <v>1481</v>
      </c>
      <c r="F530" s="6" t="s">
        <v>1390</v>
      </c>
    </row>
    <row r="531" spans="2:6" x14ac:dyDescent="0.2">
      <c r="B531" s="5" t="s">
        <v>1482</v>
      </c>
      <c r="C531" s="6" t="s">
        <v>1483</v>
      </c>
      <c r="E531" s="5" t="s">
        <v>1484</v>
      </c>
      <c r="F531" s="6" t="s">
        <v>1483</v>
      </c>
    </row>
    <row r="532" spans="2:6" x14ac:dyDescent="0.2">
      <c r="B532" s="5" t="s">
        <v>1485</v>
      </c>
      <c r="C532" s="6" t="s">
        <v>1486</v>
      </c>
      <c r="E532" s="5" t="s">
        <v>1487</v>
      </c>
      <c r="F532" s="6" t="s">
        <v>1486</v>
      </c>
    </row>
    <row r="533" spans="2:6" x14ac:dyDescent="0.2">
      <c r="B533" s="5" t="s">
        <v>1488</v>
      </c>
      <c r="C533" s="6" t="s">
        <v>1489</v>
      </c>
      <c r="E533" s="5" t="s">
        <v>1490</v>
      </c>
      <c r="F533" s="6" t="s">
        <v>1489</v>
      </c>
    </row>
    <row r="534" spans="2:6" x14ac:dyDescent="0.2">
      <c r="B534" s="5" t="s">
        <v>1491</v>
      </c>
      <c r="C534" s="6" t="s">
        <v>1396</v>
      </c>
      <c r="E534" s="5" t="s">
        <v>1492</v>
      </c>
      <c r="F534" s="6" t="s">
        <v>1396</v>
      </c>
    </row>
    <row r="535" spans="2:6" x14ac:dyDescent="0.2">
      <c r="B535" s="5" t="s">
        <v>1493</v>
      </c>
      <c r="C535" s="6" t="s">
        <v>1494</v>
      </c>
      <c r="E535" s="5" t="s">
        <v>1495</v>
      </c>
      <c r="F535" s="6" t="s">
        <v>1494</v>
      </c>
    </row>
    <row r="536" spans="2:6" x14ac:dyDescent="0.2">
      <c r="B536" s="5" t="s">
        <v>1496</v>
      </c>
      <c r="C536" s="6" t="s">
        <v>1497</v>
      </c>
      <c r="E536" s="5" t="s">
        <v>1498</v>
      </c>
      <c r="F536" s="6" t="s">
        <v>1497</v>
      </c>
    </row>
    <row r="537" spans="2:6" x14ac:dyDescent="0.2">
      <c r="B537" s="5" t="s">
        <v>1499</v>
      </c>
      <c r="C537" s="6" t="s">
        <v>1402</v>
      </c>
      <c r="E537" s="5" t="s">
        <v>1500</v>
      </c>
      <c r="F537" s="6" t="s">
        <v>1402</v>
      </c>
    </row>
    <row r="538" spans="2:6" x14ac:dyDescent="0.2">
      <c r="B538" s="5" t="s">
        <v>1501</v>
      </c>
      <c r="C538" s="6" t="s">
        <v>1441</v>
      </c>
      <c r="E538" s="5" t="s">
        <v>1502</v>
      </c>
      <c r="F538" s="6" t="s">
        <v>1441</v>
      </c>
    </row>
    <row r="539" spans="2:6" x14ac:dyDescent="0.2">
      <c r="B539" s="5" t="s">
        <v>1503</v>
      </c>
      <c r="C539" s="6" t="s">
        <v>1405</v>
      </c>
      <c r="E539" s="5" t="s">
        <v>1504</v>
      </c>
      <c r="F539" s="6" t="s">
        <v>1405</v>
      </c>
    </row>
    <row r="540" spans="2:6" x14ac:dyDescent="0.2">
      <c r="B540" s="5" t="s">
        <v>1505</v>
      </c>
      <c r="C540" s="6" t="s">
        <v>1408</v>
      </c>
      <c r="E540" s="5" t="s">
        <v>1506</v>
      </c>
      <c r="F540" s="6" t="s">
        <v>1408</v>
      </c>
    </row>
    <row r="541" spans="2:6" x14ac:dyDescent="0.2">
      <c r="B541" s="5" t="s">
        <v>1507</v>
      </c>
      <c r="C541" s="6" t="s">
        <v>1411</v>
      </c>
      <c r="E541" s="5" t="s">
        <v>1508</v>
      </c>
      <c r="F541" s="6" t="s">
        <v>1411</v>
      </c>
    </row>
    <row r="542" spans="2:6" x14ac:dyDescent="0.2">
      <c r="B542" s="5" t="s">
        <v>1509</v>
      </c>
      <c r="C542" s="6" t="s">
        <v>1510</v>
      </c>
      <c r="E542" s="5" t="s">
        <v>1511</v>
      </c>
      <c r="F542" s="6" t="s">
        <v>1510</v>
      </c>
    </row>
    <row r="543" spans="2:6" x14ac:dyDescent="0.2">
      <c r="B543" s="5" t="s">
        <v>1512</v>
      </c>
      <c r="C543" s="6" t="s">
        <v>1513</v>
      </c>
      <c r="E543" s="5" t="s">
        <v>1514</v>
      </c>
      <c r="F543" s="6" t="s">
        <v>1513</v>
      </c>
    </row>
    <row r="544" spans="2:6" x14ac:dyDescent="0.2">
      <c r="B544" s="5" t="s">
        <v>1515</v>
      </c>
      <c r="C544" s="6" t="s">
        <v>1516</v>
      </c>
      <c r="E544" s="5" t="s">
        <v>1517</v>
      </c>
      <c r="F544" s="6" t="s">
        <v>1516</v>
      </c>
    </row>
    <row r="545" spans="2:6" x14ac:dyDescent="0.2">
      <c r="B545" s="5" t="s">
        <v>1518</v>
      </c>
      <c r="C545" s="6" t="s">
        <v>1414</v>
      </c>
      <c r="E545" s="5" t="s">
        <v>1519</v>
      </c>
      <c r="F545" s="6" t="s">
        <v>1414</v>
      </c>
    </row>
    <row r="546" spans="2:6" x14ac:dyDescent="0.2">
      <c r="B546" s="5" t="s">
        <v>1520</v>
      </c>
      <c r="C546" s="6" t="s">
        <v>1417</v>
      </c>
      <c r="E546" s="5" t="s">
        <v>1521</v>
      </c>
      <c r="F546" s="6" t="s">
        <v>1417</v>
      </c>
    </row>
    <row r="547" spans="2:6" x14ac:dyDescent="0.2">
      <c r="B547" s="5" t="s">
        <v>1522</v>
      </c>
      <c r="C547" s="6" t="s">
        <v>1420</v>
      </c>
      <c r="E547" s="5" t="s">
        <v>1523</v>
      </c>
      <c r="F547" s="6" t="s">
        <v>1420</v>
      </c>
    </row>
    <row r="548" spans="2:6" x14ac:dyDescent="0.2">
      <c r="B548" s="5" t="s">
        <v>1524</v>
      </c>
      <c r="C548" s="6" t="s">
        <v>1423</v>
      </c>
      <c r="E548" s="5" t="s">
        <v>1525</v>
      </c>
      <c r="F548" s="6" t="s">
        <v>1423</v>
      </c>
    </row>
    <row r="549" spans="2:6" x14ac:dyDescent="0.2">
      <c r="B549" s="5" t="s">
        <v>1526</v>
      </c>
      <c r="C549" s="6" t="s">
        <v>1426</v>
      </c>
      <c r="E549" s="5" t="s">
        <v>1527</v>
      </c>
      <c r="F549" s="6" t="s">
        <v>1426</v>
      </c>
    </row>
    <row r="550" spans="2:6" x14ac:dyDescent="0.2">
      <c r="B550" s="5" t="s">
        <v>1528</v>
      </c>
      <c r="C550" s="6" t="s">
        <v>1529</v>
      </c>
      <c r="E550" s="5" t="s">
        <v>1530</v>
      </c>
      <c r="F550" s="6" t="s">
        <v>1529</v>
      </c>
    </row>
    <row r="551" spans="2:6" x14ac:dyDescent="0.2">
      <c r="B551" s="5" t="s">
        <v>1531</v>
      </c>
      <c r="C551" s="6" t="s">
        <v>1532</v>
      </c>
      <c r="E551" s="5" t="s">
        <v>1533</v>
      </c>
      <c r="F551" s="6" t="s">
        <v>1532</v>
      </c>
    </row>
    <row r="552" spans="2:6" x14ac:dyDescent="0.2">
      <c r="B552" s="5" t="s">
        <v>1534</v>
      </c>
      <c r="C552" s="6" t="s">
        <v>1535</v>
      </c>
      <c r="E552" s="5" t="s">
        <v>1536</v>
      </c>
      <c r="F552" s="6" t="s">
        <v>1535</v>
      </c>
    </row>
    <row r="553" spans="2:6" x14ac:dyDescent="0.2">
      <c r="B553" s="5" t="s">
        <v>1537</v>
      </c>
      <c r="C553" s="6" t="s">
        <v>1538</v>
      </c>
      <c r="E553" s="5" t="s">
        <v>1539</v>
      </c>
      <c r="F553" s="6" t="s">
        <v>1538</v>
      </c>
    </row>
    <row r="554" spans="2:6" x14ac:dyDescent="0.2">
      <c r="B554" s="5" t="s">
        <v>1540</v>
      </c>
      <c r="C554" s="6" t="s">
        <v>1541</v>
      </c>
      <c r="E554" s="5" t="s">
        <v>1542</v>
      </c>
      <c r="F554" s="6" t="s">
        <v>1541</v>
      </c>
    </row>
    <row r="555" spans="2:6" x14ac:dyDescent="0.2">
      <c r="B555" s="5" t="s">
        <v>1543</v>
      </c>
      <c r="C555" s="6" t="s">
        <v>1544</v>
      </c>
      <c r="E555" s="5" t="s">
        <v>1545</v>
      </c>
      <c r="F555" s="6" t="s">
        <v>1544</v>
      </c>
    </row>
    <row r="556" spans="2:6" x14ac:dyDescent="0.2">
      <c r="B556" s="5" t="s">
        <v>1546</v>
      </c>
      <c r="C556" s="6" t="s">
        <v>1547</v>
      </c>
      <c r="E556" s="5" t="s">
        <v>1548</v>
      </c>
      <c r="F556" s="6" t="s">
        <v>1547</v>
      </c>
    </row>
    <row r="557" spans="2:6" x14ac:dyDescent="0.2">
      <c r="B557" s="5" t="s">
        <v>1549</v>
      </c>
      <c r="C557" s="6" t="s">
        <v>1550</v>
      </c>
      <c r="E557" s="5" t="s">
        <v>1551</v>
      </c>
      <c r="F557" s="6" t="s">
        <v>1550</v>
      </c>
    </row>
    <row r="558" spans="2:6" x14ac:dyDescent="0.2">
      <c r="B558" s="5" t="s">
        <v>1552</v>
      </c>
      <c r="C558" s="6" t="s">
        <v>1553</v>
      </c>
      <c r="E558" s="5" t="s">
        <v>1554</v>
      </c>
      <c r="F558" s="6" t="s">
        <v>1553</v>
      </c>
    </row>
    <row r="559" spans="2:6" x14ac:dyDescent="0.2">
      <c r="B559" s="5" t="s">
        <v>1555</v>
      </c>
      <c r="C559" s="6" t="s">
        <v>1556</v>
      </c>
      <c r="E559" s="5" t="s">
        <v>1557</v>
      </c>
      <c r="F559" s="6" t="s">
        <v>1556</v>
      </c>
    </row>
    <row r="560" spans="2:6" x14ac:dyDescent="0.2">
      <c r="B560" s="5" t="s">
        <v>1558</v>
      </c>
      <c r="C560" s="6" t="s">
        <v>1559</v>
      </c>
      <c r="E560" s="5" t="s">
        <v>1560</v>
      </c>
      <c r="F560" s="6" t="s">
        <v>1559</v>
      </c>
    </row>
    <row r="561" spans="2:6" x14ac:dyDescent="0.2">
      <c r="B561" s="5" t="s">
        <v>1561</v>
      </c>
      <c r="C561" s="6" t="s">
        <v>1562</v>
      </c>
      <c r="E561" s="5" t="s">
        <v>1563</v>
      </c>
      <c r="F561" s="6" t="s">
        <v>1562</v>
      </c>
    </row>
    <row r="562" spans="2:6" x14ac:dyDescent="0.2">
      <c r="B562" s="5" t="s">
        <v>1564</v>
      </c>
      <c r="C562" s="6" t="s">
        <v>1565</v>
      </c>
      <c r="E562" s="5" t="s">
        <v>1566</v>
      </c>
      <c r="F562" s="6" t="s">
        <v>1565</v>
      </c>
    </row>
    <row r="563" spans="2:6" x14ac:dyDescent="0.2">
      <c r="B563" s="5" t="s">
        <v>1567</v>
      </c>
      <c r="C563" s="6" t="s">
        <v>1568</v>
      </c>
      <c r="E563" s="5" t="s">
        <v>1569</v>
      </c>
      <c r="F563" s="6" t="s">
        <v>1568</v>
      </c>
    </row>
    <row r="564" spans="2:6" x14ac:dyDescent="0.2">
      <c r="B564" s="5" t="s">
        <v>1570</v>
      </c>
      <c r="C564" s="6" t="s">
        <v>1571</v>
      </c>
      <c r="E564" s="5" t="s">
        <v>1572</v>
      </c>
      <c r="F564" s="6" t="s">
        <v>1571</v>
      </c>
    </row>
    <row r="565" spans="2:6" x14ac:dyDescent="0.2">
      <c r="B565" s="5" t="s">
        <v>1573</v>
      </c>
      <c r="C565" s="6" t="s">
        <v>1574</v>
      </c>
      <c r="E565" s="5" t="s">
        <v>1575</v>
      </c>
      <c r="F565" s="6" t="s">
        <v>1574</v>
      </c>
    </row>
    <row r="566" spans="2:6" x14ac:dyDescent="0.2">
      <c r="B566" s="5" t="s">
        <v>1576</v>
      </c>
      <c r="C566" s="6" t="s">
        <v>1577</v>
      </c>
      <c r="E566" s="5" t="s">
        <v>1578</v>
      </c>
      <c r="F566" s="6" t="s">
        <v>1577</v>
      </c>
    </row>
    <row r="567" spans="2:6" x14ac:dyDescent="0.2">
      <c r="B567" s="5" t="s">
        <v>1579</v>
      </c>
      <c r="C567" s="6" t="s">
        <v>1580</v>
      </c>
      <c r="E567" s="5" t="s">
        <v>1581</v>
      </c>
      <c r="F567" s="6" t="s">
        <v>1580</v>
      </c>
    </row>
    <row r="568" spans="2:6" x14ac:dyDescent="0.2">
      <c r="B568" s="5" t="s">
        <v>1582</v>
      </c>
      <c r="C568" s="6" t="s">
        <v>1583</v>
      </c>
      <c r="E568" s="5" t="s">
        <v>1584</v>
      </c>
      <c r="F568" s="6" t="s">
        <v>1583</v>
      </c>
    </row>
    <row r="569" spans="2:6" x14ac:dyDescent="0.2">
      <c r="B569" s="5" t="s">
        <v>1585</v>
      </c>
      <c r="C569" s="6" t="s">
        <v>1586</v>
      </c>
      <c r="E569" s="5" t="s">
        <v>1587</v>
      </c>
      <c r="F569" s="6" t="s">
        <v>1586</v>
      </c>
    </row>
    <row r="570" spans="2:6" x14ac:dyDescent="0.2">
      <c r="B570" s="5" t="s">
        <v>1588</v>
      </c>
      <c r="C570" s="6" t="s">
        <v>1589</v>
      </c>
      <c r="E570" s="5" t="s">
        <v>1590</v>
      </c>
      <c r="F570" s="6" t="s">
        <v>1589</v>
      </c>
    </row>
    <row r="571" spans="2:6" x14ac:dyDescent="0.2">
      <c r="B571" s="5" t="s">
        <v>1591</v>
      </c>
      <c r="C571" s="6" t="s">
        <v>1592</v>
      </c>
      <c r="E571" s="5" t="s">
        <v>1593</v>
      </c>
      <c r="F571" s="6" t="s">
        <v>1592</v>
      </c>
    </row>
    <row r="572" spans="2:6" x14ac:dyDescent="0.2">
      <c r="B572" s="5" t="s">
        <v>1594</v>
      </c>
      <c r="C572" s="6" t="s">
        <v>1595</v>
      </c>
      <c r="E572" s="5" t="s">
        <v>1596</v>
      </c>
      <c r="F572" s="6" t="s">
        <v>1597</v>
      </c>
    </row>
    <row r="573" spans="2:6" x14ac:dyDescent="0.2">
      <c r="B573" s="5" t="s">
        <v>1598</v>
      </c>
      <c r="C573" s="6" t="s">
        <v>1599</v>
      </c>
      <c r="E573" s="5" t="s">
        <v>1600</v>
      </c>
      <c r="F573" s="6" t="s">
        <v>1599</v>
      </c>
    </row>
    <row r="574" spans="2:6" x14ac:dyDescent="0.2">
      <c r="B574" s="5" t="s">
        <v>1601</v>
      </c>
      <c r="C574" s="6" t="s">
        <v>1602</v>
      </c>
      <c r="E574" s="5" t="s">
        <v>1603</v>
      </c>
      <c r="F574" s="6" t="s">
        <v>1602</v>
      </c>
    </row>
    <row r="575" spans="2:6" x14ac:dyDescent="0.2">
      <c r="B575" s="5" t="s">
        <v>1604</v>
      </c>
      <c r="C575" s="6" t="s">
        <v>1605</v>
      </c>
      <c r="E575" s="5" t="s">
        <v>1606</v>
      </c>
      <c r="F575" s="6" t="s">
        <v>1605</v>
      </c>
    </row>
    <row r="576" spans="2:6" x14ac:dyDescent="0.2">
      <c r="B576" s="5" t="s">
        <v>1607</v>
      </c>
      <c r="C576" s="6" t="s">
        <v>1608</v>
      </c>
      <c r="E576" s="5" t="s">
        <v>1609</v>
      </c>
      <c r="F576" s="6" t="s">
        <v>1608</v>
      </c>
    </row>
    <row r="577" spans="2:6" x14ac:dyDescent="0.2">
      <c r="B577" s="5" t="s">
        <v>1610</v>
      </c>
      <c r="C577" s="6" t="s">
        <v>1565</v>
      </c>
      <c r="E577" s="5" t="s">
        <v>1611</v>
      </c>
      <c r="F577" s="6" t="s">
        <v>1565</v>
      </c>
    </row>
    <row r="578" spans="2:6" x14ac:dyDescent="0.2">
      <c r="B578" s="5" t="s">
        <v>1612</v>
      </c>
      <c r="C578" s="6" t="s">
        <v>1568</v>
      </c>
      <c r="E578" s="5" t="s">
        <v>1613</v>
      </c>
      <c r="F578" s="6" t="s">
        <v>1568</v>
      </c>
    </row>
    <row r="579" spans="2:6" x14ac:dyDescent="0.2">
      <c r="B579" s="5" t="s">
        <v>1614</v>
      </c>
      <c r="C579" s="6" t="s">
        <v>1615</v>
      </c>
      <c r="E579" s="5" t="s">
        <v>1616</v>
      </c>
      <c r="F579" s="6" t="s">
        <v>1615</v>
      </c>
    </row>
    <row r="580" spans="2:6" x14ac:dyDescent="0.2">
      <c r="B580" s="5" t="s">
        <v>1617</v>
      </c>
      <c r="C580" s="6" t="s">
        <v>1618</v>
      </c>
      <c r="E580" s="5" t="s">
        <v>1619</v>
      </c>
      <c r="F580" s="6" t="s">
        <v>1618</v>
      </c>
    </row>
    <row r="581" spans="2:6" x14ac:dyDescent="0.2">
      <c r="B581" s="5" t="s">
        <v>1620</v>
      </c>
      <c r="C581" s="6" t="s">
        <v>1580</v>
      </c>
      <c r="E581" s="5" t="s">
        <v>1581</v>
      </c>
      <c r="F581" s="6" t="s">
        <v>1580</v>
      </c>
    </row>
    <row r="582" spans="2:6" x14ac:dyDescent="0.2">
      <c r="B582" s="5" t="s">
        <v>1621</v>
      </c>
      <c r="C582" s="6" t="s">
        <v>1583</v>
      </c>
      <c r="E582" s="5" t="s">
        <v>1584</v>
      </c>
      <c r="F582" s="6" t="s">
        <v>1583</v>
      </c>
    </row>
    <row r="583" spans="2:6" x14ac:dyDescent="0.2">
      <c r="B583" s="5" t="s">
        <v>1622</v>
      </c>
      <c r="C583" s="6" t="s">
        <v>1586</v>
      </c>
      <c r="E583" s="5" t="s">
        <v>1587</v>
      </c>
      <c r="F583" s="6" t="s">
        <v>1586</v>
      </c>
    </row>
    <row r="584" spans="2:6" x14ac:dyDescent="0.2">
      <c r="B584" s="5" t="s">
        <v>1623</v>
      </c>
      <c r="C584" s="6" t="s">
        <v>1589</v>
      </c>
      <c r="E584" s="5" t="s">
        <v>1590</v>
      </c>
      <c r="F584" s="6" t="s">
        <v>1589</v>
      </c>
    </row>
    <row r="585" spans="2:6" x14ac:dyDescent="0.2">
      <c r="B585" s="5" t="s">
        <v>1624</v>
      </c>
      <c r="C585" s="6" t="s">
        <v>1625</v>
      </c>
      <c r="E585" s="5" t="s">
        <v>1626</v>
      </c>
      <c r="F585" s="6" t="s">
        <v>1625</v>
      </c>
    </row>
    <row r="586" spans="2:6" x14ac:dyDescent="0.2">
      <c r="B586" s="5" t="s">
        <v>1627</v>
      </c>
      <c r="C586" s="6" t="s">
        <v>1628</v>
      </c>
      <c r="E586" s="5" t="s">
        <v>1629</v>
      </c>
      <c r="F586" s="6" t="s">
        <v>1628</v>
      </c>
    </row>
    <row r="587" spans="2:6" x14ac:dyDescent="0.2">
      <c r="B587" s="5" t="s">
        <v>1630</v>
      </c>
      <c r="C587" s="6" t="s">
        <v>1631</v>
      </c>
      <c r="E587" s="5" t="s">
        <v>1632</v>
      </c>
      <c r="F587" s="6" t="s">
        <v>1631</v>
      </c>
    </row>
    <row r="588" spans="2:6" x14ac:dyDescent="0.2">
      <c r="B588" s="5" t="s">
        <v>1633</v>
      </c>
      <c r="C588" s="6" t="s">
        <v>1634</v>
      </c>
      <c r="E588" s="5" t="s">
        <v>1635</v>
      </c>
      <c r="F588" s="6" t="s">
        <v>1634</v>
      </c>
    </row>
    <row r="589" spans="2:6" x14ac:dyDescent="0.2">
      <c r="B589" s="5" t="s">
        <v>1636</v>
      </c>
      <c r="C589" s="6" t="s">
        <v>1637</v>
      </c>
      <c r="E589" s="5" t="s">
        <v>1638</v>
      </c>
      <c r="F589" s="6" t="s">
        <v>1637</v>
      </c>
    </row>
    <row r="590" spans="2:6" x14ac:dyDescent="0.2">
      <c r="B590" s="5" t="s">
        <v>1639</v>
      </c>
      <c r="C590" s="6" t="s">
        <v>1640</v>
      </c>
      <c r="E590" s="5" t="s">
        <v>1641</v>
      </c>
      <c r="F590" s="6" t="s">
        <v>1640</v>
      </c>
    </row>
    <row r="591" spans="2:6" x14ac:dyDescent="0.2">
      <c r="B591" s="5" t="s">
        <v>1642</v>
      </c>
      <c r="C591" s="6" t="s">
        <v>1643</v>
      </c>
      <c r="E591" s="5" t="s">
        <v>1644</v>
      </c>
      <c r="F591" s="6" t="s">
        <v>1645</v>
      </c>
    </row>
    <row r="592" spans="2:6" x14ac:dyDescent="0.2">
      <c r="B592" s="5" t="s">
        <v>1646</v>
      </c>
      <c r="C592" s="6" t="s">
        <v>1647</v>
      </c>
      <c r="E592" s="5" t="s">
        <v>1648</v>
      </c>
      <c r="F592" s="6" t="s">
        <v>1647</v>
      </c>
    </row>
    <row r="593" spans="2:6" x14ac:dyDescent="0.2">
      <c r="B593" s="5" t="s">
        <v>1649</v>
      </c>
      <c r="C593" s="6" t="s">
        <v>1634</v>
      </c>
      <c r="E593" s="5" t="s">
        <v>1650</v>
      </c>
      <c r="F593" s="6" t="s">
        <v>1634</v>
      </c>
    </row>
    <row r="594" spans="2:6" x14ac:dyDescent="0.2">
      <c r="B594" s="5" t="s">
        <v>1651</v>
      </c>
      <c r="C594" s="6" t="s">
        <v>1637</v>
      </c>
      <c r="E594" s="5" t="s">
        <v>1638</v>
      </c>
      <c r="F594" s="6" t="s">
        <v>1637</v>
      </c>
    </row>
    <row r="595" spans="2:6" x14ac:dyDescent="0.2">
      <c r="B595" s="5" t="s">
        <v>1652</v>
      </c>
      <c r="C595" s="6" t="s">
        <v>1653</v>
      </c>
      <c r="E595" s="5" t="s">
        <v>1654</v>
      </c>
      <c r="F595" s="6" t="s">
        <v>1653</v>
      </c>
    </row>
    <row r="596" spans="2:6" x14ac:dyDescent="0.2">
      <c r="B596" s="5" t="s">
        <v>1655</v>
      </c>
      <c r="C596" s="6" t="s">
        <v>1656</v>
      </c>
      <c r="E596" s="5" t="s">
        <v>1657</v>
      </c>
      <c r="F596" s="6" t="s">
        <v>1656</v>
      </c>
    </row>
    <row r="597" spans="2:6" x14ac:dyDescent="0.2">
      <c r="B597" s="5" t="s">
        <v>1658</v>
      </c>
      <c r="C597" s="6" t="s">
        <v>1659</v>
      </c>
      <c r="E597" s="5" t="s">
        <v>1660</v>
      </c>
      <c r="F597" s="6" t="s">
        <v>1659</v>
      </c>
    </row>
    <row r="598" spans="2:6" x14ac:dyDescent="0.2">
      <c r="B598" s="5" t="s">
        <v>1661</v>
      </c>
      <c r="C598" s="6" t="s">
        <v>1662</v>
      </c>
      <c r="E598" s="5" t="s">
        <v>1663</v>
      </c>
      <c r="F598" s="6" t="s">
        <v>1662</v>
      </c>
    </row>
    <row r="599" spans="2:6" x14ac:dyDescent="0.2">
      <c r="B599" s="5" t="s">
        <v>1664</v>
      </c>
      <c r="C599" s="6" t="s">
        <v>1665</v>
      </c>
      <c r="E599" s="5" t="s">
        <v>1666</v>
      </c>
      <c r="F599" s="6" t="s">
        <v>1665</v>
      </c>
    </row>
    <row r="600" spans="2:6" x14ac:dyDescent="0.2">
      <c r="B600" s="5" t="s">
        <v>1667</v>
      </c>
      <c r="C600" s="6" t="s">
        <v>1668</v>
      </c>
      <c r="E600" s="5" t="s">
        <v>1669</v>
      </c>
      <c r="F600" s="6" t="s">
        <v>1668</v>
      </c>
    </row>
    <row r="601" spans="2:6" x14ac:dyDescent="0.2">
      <c r="B601" s="5" t="s">
        <v>1670</v>
      </c>
      <c r="C601" s="6" t="s">
        <v>1671</v>
      </c>
      <c r="E601" s="5" t="s">
        <v>1672</v>
      </c>
      <c r="F601" s="6" t="s">
        <v>1671</v>
      </c>
    </row>
    <row r="602" spans="2:6" x14ac:dyDescent="0.2">
      <c r="B602" s="5" t="s">
        <v>1673</v>
      </c>
      <c r="C602" s="6" t="s">
        <v>1674</v>
      </c>
      <c r="E602" s="5" t="s">
        <v>1675</v>
      </c>
      <c r="F602" s="6" t="s">
        <v>1674</v>
      </c>
    </row>
    <row r="603" spans="2:6" x14ac:dyDescent="0.2">
      <c r="B603" s="5" t="s">
        <v>1676</v>
      </c>
      <c r="C603" s="6" t="s">
        <v>1677</v>
      </c>
      <c r="E603" s="5" t="s">
        <v>1678</v>
      </c>
      <c r="F603" s="6" t="s">
        <v>1677</v>
      </c>
    </row>
    <row r="604" spans="2:6" x14ac:dyDescent="0.2">
      <c r="B604" s="5" t="s">
        <v>1679</v>
      </c>
      <c r="C604" s="6" t="s">
        <v>1680</v>
      </c>
      <c r="E604" s="5" t="s">
        <v>1681</v>
      </c>
      <c r="F604" s="6" t="s">
        <v>1680</v>
      </c>
    </row>
    <row r="605" spans="2:6" x14ac:dyDescent="0.2">
      <c r="B605" s="5" t="s">
        <v>1682</v>
      </c>
      <c r="C605" s="6" t="s">
        <v>1683</v>
      </c>
      <c r="E605" s="5" t="s">
        <v>1684</v>
      </c>
      <c r="F605" s="6" t="s">
        <v>1683</v>
      </c>
    </row>
    <row r="606" spans="2:6" x14ac:dyDescent="0.2">
      <c r="B606" s="5" t="s">
        <v>1685</v>
      </c>
      <c r="C606" s="6" t="s">
        <v>1686</v>
      </c>
      <c r="E606" s="5" t="s">
        <v>1687</v>
      </c>
      <c r="F606" s="6" t="s">
        <v>1686</v>
      </c>
    </row>
    <row r="607" spans="2:6" x14ac:dyDescent="0.2">
      <c r="B607" s="5" t="s">
        <v>1688</v>
      </c>
      <c r="C607" s="6" t="s">
        <v>1689</v>
      </c>
      <c r="E607" s="5" t="s">
        <v>1690</v>
      </c>
      <c r="F607" s="6" t="s">
        <v>1689</v>
      </c>
    </row>
    <row r="608" spans="2:6" x14ac:dyDescent="0.2">
      <c r="B608" s="5" t="s">
        <v>1691</v>
      </c>
      <c r="C608" s="6" t="s">
        <v>1692</v>
      </c>
      <c r="E608" s="5" t="s">
        <v>1693</v>
      </c>
      <c r="F608" s="6" t="s">
        <v>1692</v>
      </c>
    </row>
    <row r="609" spans="2:6" x14ac:dyDescent="0.2">
      <c r="B609" s="5" t="s">
        <v>1694</v>
      </c>
      <c r="C609" s="6" t="s">
        <v>1695</v>
      </c>
      <c r="E609" s="5" t="s">
        <v>1696</v>
      </c>
      <c r="F609" s="6" t="s">
        <v>1695</v>
      </c>
    </row>
    <row r="610" spans="2:6" x14ac:dyDescent="0.2">
      <c r="B610" s="5" t="s">
        <v>1697</v>
      </c>
      <c r="C610" s="6" t="s">
        <v>1698</v>
      </c>
      <c r="E610" s="5" t="s">
        <v>1699</v>
      </c>
      <c r="F610" s="6" t="s">
        <v>1698</v>
      </c>
    </row>
    <row r="611" spans="2:6" x14ac:dyDescent="0.2">
      <c r="B611" s="5" t="s">
        <v>1700</v>
      </c>
      <c r="C611" s="6" t="s">
        <v>1701</v>
      </c>
      <c r="E611" s="5" t="s">
        <v>1702</v>
      </c>
      <c r="F611" s="6" t="s">
        <v>1701</v>
      </c>
    </row>
    <row r="612" spans="2:6" x14ac:dyDescent="0.2">
      <c r="B612" s="5" t="s">
        <v>1703</v>
      </c>
      <c r="C612" s="6" t="s">
        <v>1704</v>
      </c>
      <c r="E612" s="5" t="s">
        <v>1705</v>
      </c>
      <c r="F612" s="6" t="s">
        <v>1704</v>
      </c>
    </row>
    <row r="613" spans="2:6" x14ac:dyDescent="0.2">
      <c r="B613" s="5" t="s">
        <v>1706</v>
      </c>
      <c r="C613" s="6" t="s">
        <v>1707</v>
      </c>
      <c r="E613" s="5" t="s">
        <v>1708</v>
      </c>
      <c r="F613" s="6" t="s">
        <v>1707</v>
      </c>
    </row>
    <row r="614" spans="2:6" x14ac:dyDescent="0.2">
      <c r="B614" s="5" t="s">
        <v>1709</v>
      </c>
      <c r="C614" s="6" t="s">
        <v>1710</v>
      </c>
      <c r="E614" s="5" t="s">
        <v>1711</v>
      </c>
      <c r="F614" s="6" t="s">
        <v>1710</v>
      </c>
    </row>
    <row r="615" spans="2:6" x14ac:dyDescent="0.2">
      <c r="B615" s="5" t="s">
        <v>1712</v>
      </c>
      <c r="C615" s="6" t="s">
        <v>1713</v>
      </c>
      <c r="E615" s="5" t="s">
        <v>1714</v>
      </c>
      <c r="F615" s="6" t="s">
        <v>1713</v>
      </c>
    </row>
    <row r="616" spans="2:6" x14ac:dyDescent="0.2">
      <c r="B616" s="5" t="s">
        <v>1715</v>
      </c>
      <c r="C616" s="6" t="s">
        <v>1716</v>
      </c>
      <c r="E616" s="5" t="s">
        <v>1717</v>
      </c>
      <c r="F616" s="6" t="s">
        <v>1716</v>
      </c>
    </row>
    <row r="617" spans="2:6" x14ac:dyDescent="0.2">
      <c r="B617" s="5" t="s">
        <v>1718</v>
      </c>
      <c r="C617" s="6" t="s">
        <v>1719</v>
      </c>
      <c r="E617" s="5" t="s">
        <v>1720</v>
      </c>
      <c r="F617" s="6" t="s">
        <v>1719</v>
      </c>
    </row>
    <row r="618" spans="2:6" x14ac:dyDescent="0.2">
      <c r="B618" s="5" t="s">
        <v>1721</v>
      </c>
      <c r="C618" s="6" t="s">
        <v>1722</v>
      </c>
      <c r="E618" s="5" t="s">
        <v>1723</v>
      </c>
      <c r="F618" s="6" t="s">
        <v>1722</v>
      </c>
    </row>
    <row r="619" spans="2:6" x14ac:dyDescent="0.2">
      <c r="B619" s="5" t="s">
        <v>1724</v>
      </c>
      <c r="C619" s="6" t="s">
        <v>462</v>
      </c>
      <c r="E619" s="5" t="s">
        <v>1725</v>
      </c>
      <c r="F619" s="6" t="s">
        <v>462</v>
      </c>
    </row>
    <row r="620" spans="2:6" x14ac:dyDescent="0.2">
      <c r="B620" s="5" t="s">
        <v>1726</v>
      </c>
      <c r="C620" s="6" t="s">
        <v>468</v>
      </c>
      <c r="E620" s="5" t="s">
        <v>1727</v>
      </c>
      <c r="F620" s="6" t="s">
        <v>468</v>
      </c>
    </row>
    <row r="621" spans="2:6" x14ac:dyDescent="0.2">
      <c r="B621" s="5" t="s">
        <v>1728</v>
      </c>
      <c r="C621" s="6" t="s">
        <v>1729</v>
      </c>
      <c r="E621" s="5" t="s">
        <v>1730</v>
      </c>
      <c r="F621" s="6" t="s">
        <v>1729</v>
      </c>
    </row>
    <row r="622" spans="2:6" x14ac:dyDescent="0.2">
      <c r="B622" s="5" t="s">
        <v>1731</v>
      </c>
      <c r="C622" s="6" t="s">
        <v>1732</v>
      </c>
      <c r="E622" s="5" t="s">
        <v>1733</v>
      </c>
      <c r="F622" s="6" t="s">
        <v>1732</v>
      </c>
    </row>
    <row r="623" spans="2:6" x14ac:dyDescent="0.2">
      <c r="B623" s="5" t="s">
        <v>1734</v>
      </c>
      <c r="C623" s="6" t="s">
        <v>1674</v>
      </c>
      <c r="E623" s="5" t="s">
        <v>1675</v>
      </c>
      <c r="F623" s="6" t="s">
        <v>1674</v>
      </c>
    </row>
    <row r="624" spans="2:6" x14ac:dyDescent="0.2">
      <c r="B624" s="5" t="s">
        <v>1735</v>
      </c>
      <c r="C624" s="6" t="s">
        <v>1677</v>
      </c>
      <c r="E624" s="5" t="s">
        <v>1678</v>
      </c>
      <c r="F624" s="6" t="s">
        <v>1677</v>
      </c>
    </row>
    <row r="625" spans="2:6" x14ac:dyDescent="0.2">
      <c r="B625" s="5" t="s">
        <v>1736</v>
      </c>
      <c r="C625" s="6" t="s">
        <v>1680</v>
      </c>
      <c r="E625" s="5" t="s">
        <v>1681</v>
      </c>
      <c r="F625" s="6" t="s">
        <v>1680</v>
      </c>
    </row>
    <row r="626" spans="2:6" x14ac:dyDescent="0.2">
      <c r="B626" s="5" t="s">
        <v>1737</v>
      </c>
      <c r="C626" s="6" t="s">
        <v>1683</v>
      </c>
      <c r="E626" s="5" t="s">
        <v>1684</v>
      </c>
      <c r="F626" s="6" t="s">
        <v>1683</v>
      </c>
    </row>
    <row r="627" spans="2:6" x14ac:dyDescent="0.2">
      <c r="B627" s="5" t="s">
        <v>1738</v>
      </c>
      <c r="C627" s="6" t="s">
        <v>1739</v>
      </c>
      <c r="E627" s="5" t="s">
        <v>1740</v>
      </c>
      <c r="F627" s="6" t="s">
        <v>1739</v>
      </c>
    </row>
    <row r="628" spans="2:6" x14ac:dyDescent="0.2">
      <c r="B628" s="5" t="s">
        <v>1741</v>
      </c>
      <c r="C628" s="6" t="s">
        <v>1742</v>
      </c>
      <c r="E628" s="5" t="s">
        <v>1743</v>
      </c>
      <c r="F628" s="6" t="s">
        <v>1742</v>
      </c>
    </row>
    <row r="629" spans="2:6" x14ac:dyDescent="0.2">
      <c r="B629" s="5" t="s">
        <v>1744</v>
      </c>
      <c r="C629" s="6" t="s">
        <v>1745</v>
      </c>
      <c r="E629" s="5" t="s">
        <v>1746</v>
      </c>
      <c r="F629" s="6" t="s">
        <v>1745</v>
      </c>
    </row>
    <row r="630" spans="2:6" x14ac:dyDescent="0.2">
      <c r="B630" s="5" t="s">
        <v>1747</v>
      </c>
      <c r="C630" s="6" t="s">
        <v>1748</v>
      </c>
      <c r="E630" s="5" t="s">
        <v>1749</v>
      </c>
      <c r="F630" s="6" t="s">
        <v>1750</v>
      </c>
    </row>
    <row r="631" spans="2:6" x14ac:dyDescent="0.2">
      <c r="B631" s="5" t="s">
        <v>1751</v>
      </c>
      <c r="C631" s="6" t="s">
        <v>1752</v>
      </c>
      <c r="E631" s="5" t="s">
        <v>1753</v>
      </c>
      <c r="F631" s="6" t="s">
        <v>1752</v>
      </c>
    </row>
    <row r="632" spans="2:6" x14ac:dyDescent="0.2">
      <c r="B632" s="5" t="s">
        <v>1754</v>
      </c>
      <c r="C632" s="6" t="s">
        <v>1755</v>
      </c>
      <c r="E632" s="5" t="s">
        <v>1756</v>
      </c>
      <c r="F632" s="6" t="s">
        <v>1755</v>
      </c>
    </row>
    <row r="633" spans="2:6" x14ac:dyDescent="0.2">
      <c r="B633" s="5" t="s">
        <v>1757</v>
      </c>
      <c r="C633" s="6" t="s">
        <v>1758</v>
      </c>
      <c r="E633" s="5" t="s">
        <v>1759</v>
      </c>
      <c r="F633" s="6" t="s">
        <v>1758</v>
      </c>
    </row>
    <row r="634" spans="2:6" x14ac:dyDescent="0.2">
      <c r="B634" s="5" t="s">
        <v>1760</v>
      </c>
      <c r="C634" s="6" t="s">
        <v>1761</v>
      </c>
      <c r="E634" s="5" t="s">
        <v>1762</v>
      </c>
      <c r="F634" s="6" t="s">
        <v>1761</v>
      </c>
    </row>
    <row r="635" spans="2:6" x14ac:dyDescent="0.2">
      <c r="B635" s="5" t="s">
        <v>1763</v>
      </c>
      <c r="C635" s="6" t="s">
        <v>1764</v>
      </c>
      <c r="E635" s="5" t="s">
        <v>1765</v>
      </c>
      <c r="F635" s="6" t="s">
        <v>1764</v>
      </c>
    </row>
    <row r="636" spans="2:6" x14ac:dyDescent="0.2">
      <c r="B636" s="5" t="s">
        <v>1766</v>
      </c>
      <c r="C636" s="6" t="s">
        <v>1767</v>
      </c>
      <c r="E636" s="5" t="s">
        <v>1768</v>
      </c>
      <c r="F636" s="6" t="s">
        <v>1767</v>
      </c>
    </row>
    <row r="637" spans="2:6" x14ac:dyDescent="0.2">
      <c r="B637" s="5" t="s">
        <v>1769</v>
      </c>
      <c r="C637" s="6" t="s">
        <v>435</v>
      </c>
      <c r="E637" s="5" t="s">
        <v>1770</v>
      </c>
      <c r="F637" s="6" t="s">
        <v>435</v>
      </c>
    </row>
    <row r="638" spans="2:6" x14ac:dyDescent="0.2">
      <c r="B638" s="5" t="s">
        <v>1771</v>
      </c>
      <c r="C638" s="6" t="s">
        <v>438</v>
      </c>
      <c r="E638" s="5" t="s">
        <v>1772</v>
      </c>
      <c r="F638" s="6" t="s">
        <v>438</v>
      </c>
    </row>
    <row r="639" spans="2:6" x14ac:dyDescent="0.2">
      <c r="B639" s="5" t="s">
        <v>1773</v>
      </c>
      <c r="C639" s="6" t="s">
        <v>1774</v>
      </c>
      <c r="E639" s="5" t="s">
        <v>1775</v>
      </c>
      <c r="F639" s="6" t="s">
        <v>1774</v>
      </c>
    </row>
    <row r="640" spans="2:6" x14ac:dyDescent="0.2">
      <c r="B640" s="5" t="s">
        <v>1776</v>
      </c>
      <c r="C640" s="6" t="s">
        <v>447</v>
      </c>
      <c r="E640" s="5" t="s">
        <v>1777</v>
      </c>
      <c r="F640" s="6" t="s">
        <v>447</v>
      </c>
    </row>
    <row r="641" spans="2:6" x14ac:dyDescent="0.2">
      <c r="B641" s="5" t="s">
        <v>1778</v>
      </c>
      <c r="C641" s="6" t="s">
        <v>1779</v>
      </c>
      <c r="E641" s="5" t="s">
        <v>1780</v>
      </c>
      <c r="F641" s="6" t="s">
        <v>1779</v>
      </c>
    </row>
    <row r="642" spans="2:6" x14ac:dyDescent="0.2">
      <c r="B642" s="5" t="s">
        <v>1781</v>
      </c>
      <c r="C642" s="6" t="s">
        <v>1782</v>
      </c>
      <c r="E642" s="5" t="s">
        <v>1783</v>
      </c>
      <c r="F642" s="6" t="s">
        <v>1782</v>
      </c>
    </row>
    <row r="643" spans="2:6" x14ac:dyDescent="0.2">
      <c r="B643" s="5" t="s">
        <v>1784</v>
      </c>
      <c r="C643" s="6" t="s">
        <v>1785</v>
      </c>
      <c r="E643" s="5" t="s">
        <v>1786</v>
      </c>
      <c r="F643" s="6" t="s">
        <v>1785</v>
      </c>
    </row>
    <row r="644" spans="2:6" x14ac:dyDescent="0.2">
      <c r="B644" s="5" t="s">
        <v>1787</v>
      </c>
      <c r="C644" s="6" t="s">
        <v>916</v>
      </c>
      <c r="E644" s="5" t="s">
        <v>1788</v>
      </c>
      <c r="F644" s="6" t="s">
        <v>916</v>
      </c>
    </row>
    <row r="645" spans="2:6" x14ac:dyDescent="0.2">
      <c r="B645" s="5" t="s">
        <v>1789</v>
      </c>
      <c r="C645" s="6" t="s">
        <v>973</v>
      </c>
      <c r="E645" s="5" t="s">
        <v>1790</v>
      </c>
      <c r="F645" s="6" t="s">
        <v>973</v>
      </c>
    </row>
    <row r="646" spans="2:6" x14ac:dyDescent="0.2">
      <c r="B646" s="5" t="s">
        <v>1791</v>
      </c>
      <c r="C646" s="6" t="s">
        <v>997</v>
      </c>
      <c r="E646" s="5" t="s">
        <v>1792</v>
      </c>
      <c r="F646" s="6" t="s">
        <v>997</v>
      </c>
    </row>
    <row r="647" spans="2:6" x14ac:dyDescent="0.2">
      <c r="B647" s="5" t="s">
        <v>1793</v>
      </c>
      <c r="C647" s="6" t="s">
        <v>1794</v>
      </c>
      <c r="E647" s="5" t="s">
        <v>1795</v>
      </c>
      <c r="F647" s="6" t="s">
        <v>1794</v>
      </c>
    </row>
    <row r="648" spans="2:6" x14ac:dyDescent="0.2">
      <c r="B648" s="5" t="s">
        <v>1796</v>
      </c>
      <c r="C648" s="6" t="s">
        <v>916</v>
      </c>
      <c r="E648" s="5" t="s">
        <v>1797</v>
      </c>
      <c r="F648" s="6" t="s">
        <v>916</v>
      </c>
    </row>
    <row r="649" spans="2:6" x14ac:dyDescent="0.2">
      <c r="B649" s="5" t="s">
        <v>1798</v>
      </c>
      <c r="C649" s="6" t="s">
        <v>973</v>
      </c>
      <c r="E649" s="5" t="s">
        <v>1799</v>
      </c>
      <c r="F649" s="6" t="s">
        <v>973</v>
      </c>
    </row>
    <row r="650" spans="2:6" x14ac:dyDescent="0.2">
      <c r="B650" s="5" t="s">
        <v>1800</v>
      </c>
      <c r="C650" s="6" t="s">
        <v>997</v>
      </c>
      <c r="E650" s="5" t="s">
        <v>1801</v>
      </c>
      <c r="F650" s="6" t="s">
        <v>997</v>
      </c>
    </row>
    <row r="651" spans="2:6" x14ac:dyDescent="0.2">
      <c r="B651" s="5" t="s">
        <v>1802</v>
      </c>
      <c r="C651" s="6" t="s">
        <v>1803</v>
      </c>
      <c r="E651" s="5" t="s">
        <v>1804</v>
      </c>
      <c r="F651" s="6" t="s">
        <v>1803</v>
      </c>
    </row>
    <row r="652" spans="2:6" x14ac:dyDescent="0.2">
      <c r="B652" s="5" t="s">
        <v>1805</v>
      </c>
      <c r="C652" s="6" t="s">
        <v>916</v>
      </c>
      <c r="E652" s="5" t="s">
        <v>1806</v>
      </c>
      <c r="F652" s="6" t="s">
        <v>916</v>
      </c>
    </row>
    <row r="653" spans="2:6" x14ac:dyDescent="0.2">
      <c r="B653" s="5" t="s">
        <v>1807</v>
      </c>
      <c r="C653" s="6" t="s">
        <v>973</v>
      </c>
      <c r="E653" s="5" t="s">
        <v>1808</v>
      </c>
      <c r="F653" s="6" t="s">
        <v>973</v>
      </c>
    </row>
    <row r="654" spans="2:6" x14ac:dyDescent="0.2">
      <c r="B654" s="5" t="s">
        <v>1809</v>
      </c>
      <c r="C654" s="6" t="s">
        <v>997</v>
      </c>
      <c r="E654" s="5" t="s">
        <v>1810</v>
      </c>
      <c r="F654" s="6" t="s">
        <v>997</v>
      </c>
    </row>
    <row r="655" spans="2:6" x14ac:dyDescent="0.2">
      <c r="B655" s="5" t="s">
        <v>1811</v>
      </c>
      <c r="C655" s="6" t="s">
        <v>1812</v>
      </c>
      <c r="E655" s="5" t="s">
        <v>1813</v>
      </c>
      <c r="F655" s="6" t="s">
        <v>1812</v>
      </c>
    </row>
    <row r="656" spans="2:6" x14ac:dyDescent="0.2">
      <c r="B656" s="5" t="s">
        <v>1814</v>
      </c>
      <c r="C656" s="6" t="s">
        <v>916</v>
      </c>
      <c r="E656" s="5" t="s">
        <v>1815</v>
      </c>
      <c r="F656" s="6" t="s">
        <v>916</v>
      </c>
    </row>
    <row r="657" spans="2:6" x14ac:dyDescent="0.2">
      <c r="B657" s="5" t="s">
        <v>1816</v>
      </c>
      <c r="C657" s="6" t="s">
        <v>973</v>
      </c>
      <c r="E657" s="5" t="s">
        <v>1817</v>
      </c>
      <c r="F657" s="6" t="s">
        <v>973</v>
      </c>
    </row>
    <row r="658" spans="2:6" x14ac:dyDescent="0.2">
      <c r="B658" s="5" t="s">
        <v>1818</v>
      </c>
      <c r="C658" s="6" t="s">
        <v>997</v>
      </c>
      <c r="E658" s="5" t="s">
        <v>1819</v>
      </c>
      <c r="F658" s="6" t="s">
        <v>997</v>
      </c>
    </row>
    <row r="659" spans="2:6" x14ac:dyDescent="0.2">
      <c r="B659" s="5" t="s">
        <v>1820</v>
      </c>
      <c r="C659" s="6" t="s">
        <v>1821</v>
      </c>
      <c r="E659" s="5" t="s">
        <v>1822</v>
      </c>
      <c r="F659" s="6" t="s">
        <v>1821</v>
      </c>
    </row>
    <row r="660" spans="2:6" x14ac:dyDescent="0.2">
      <c r="B660" s="5" t="s">
        <v>1823</v>
      </c>
      <c r="C660" s="6" t="s">
        <v>916</v>
      </c>
      <c r="E660" s="5" t="s">
        <v>1824</v>
      </c>
      <c r="F660" s="6" t="s">
        <v>916</v>
      </c>
    </row>
    <row r="661" spans="2:6" x14ac:dyDescent="0.2">
      <c r="B661" s="5" t="s">
        <v>1825</v>
      </c>
      <c r="C661" s="6" t="s">
        <v>973</v>
      </c>
      <c r="E661" s="5" t="s">
        <v>1826</v>
      </c>
      <c r="F661" s="6" t="s">
        <v>973</v>
      </c>
    </row>
    <row r="662" spans="2:6" x14ac:dyDescent="0.2">
      <c r="B662" s="5" t="s">
        <v>1827</v>
      </c>
      <c r="C662" s="6" t="s">
        <v>997</v>
      </c>
      <c r="E662" s="5" t="s">
        <v>1828</v>
      </c>
      <c r="F662" s="6" t="s">
        <v>997</v>
      </c>
    </row>
    <row r="663" spans="2:6" x14ac:dyDescent="0.2">
      <c r="B663" s="5" t="s">
        <v>1829</v>
      </c>
      <c r="C663" s="6" t="s">
        <v>1830</v>
      </c>
      <c r="E663" s="5" t="s">
        <v>1831</v>
      </c>
      <c r="F663" s="6" t="s">
        <v>1830</v>
      </c>
    </row>
    <row r="664" spans="2:6" x14ac:dyDescent="0.2">
      <c r="B664" s="5" t="s">
        <v>1832</v>
      </c>
      <c r="C664" s="6" t="s">
        <v>916</v>
      </c>
      <c r="E664" s="5" t="s">
        <v>1833</v>
      </c>
      <c r="F664" s="6" t="s">
        <v>916</v>
      </c>
    </row>
    <row r="665" spans="2:6" x14ac:dyDescent="0.2">
      <c r="B665" s="5" t="s">
        <v>1834</v>
      </c>
      <c r="C665" s="6" t="s">
        <v>973</v>
      </c>
      <c r="E665" s="5" t="s">
        <v>1835</v>
      </c>
      <c r="F665" s="6" t="s">
        <v>973</v>
      </c>
    </row>
    <row r="666" spans="2:6" x14ac:dyDescent="0.2">
      <c r="B666" s="5" t="s">
        <v>1836</v>
      </c>
      <c r="C666" s="6" t="s">
        <v>997</v>
      </c>
      <c r="E666" s="5" t="s">
        <v>1837</v>
      </c>
      <c r="F666" s="6" t="s">
        <v>997</v>
      </c>
    </row>
    <row r="667" spans="2:6" x14ac:dyDescent="0.2">
      <c r="B667" s="5" t="s">
        <v>1838</v>
      </c>
      <c r="C667" s="6" t="s">
        <v>1839</v>
      </c>
      <c r="E667" s="5" t="s">
        <v>1840</v>
      </c>
      <c r="F667" s="6" t="s">
        <v>1839</v>
      </c>
    </row>
    <row r="668" spans="2:6" x14ac:dyDescent="0.2">
      <c r="B668" s="5" t="s">
        <v>1841</v>
      </c>
      <c r="C668" s="6" t="s">
        <v>1842</v>
      </c>
      <c r="E668" s="5" t="s">
        <v>1843</v>
      </c>
      <c r="F668" s="6" t="s">
        <v>1842</v>
      </c>
    </row>
    <row r="669" spans="2:6" x14ac:dyDescent="0.2">
      <c r="B669" s="5" t="s">
        <v>1844</v>
      </c>
      <c r="C669" s="6" t="s">
        <v>1845</v>
      </c>
      <c r="E669" s="5" t="s">
        <v>1846</v>
      </c>
      <c r="F669" s="6" t="s">
        <v>1845</v>
      </c>
    </row>
    <row r="670" spans="2:6" x14ac:dyDescent="0.2">
      <c r="B670" s="5" t="s">
        <v>1847</v>
      </c>
      <c r="C670" s="6" t="s">
        <v>1848</v>
      </c>
      <c r="E670" s="5" t="s">
        <v>1849</v>
      </c>
      <c r="F670" s="6" t="s">
        <v>1848</v>
      </c>
    </row>
    <row r="671" spans="2:6" x14ac:dyDescent="0.2">
      <c r="B671" s="5" t="s">
        <v>1850</v>
      </c>
      <c r="C671" s="6" t="s">
        <v>1851</v>
      </c>
      <c r="E671" s="5" t="s">
        <v>1852</v>
      </c>
      <c r="F671" s="6" t="s">
        <v>1851</v>
      </c>
    </row>
    <row r="672" spans="2:6" x14ac:dyDescent="0.2">
      <c r="B672" s="5" t="s">
        <v>1853</v>
      </c>
      <c r="C672" s="6" t="s">
        <v>1854</v>
      </c>
      <c r="E672" s="5" t="s">
        <v>1855</v>
      </c>
      <c r="F672" s="6" t="s">
        <v>1854</v>
      </c>
    </row>
    <row r="673" spans="2:6" x14ac:dyDescent="0.2">
      <c r="B673" s="5" t="s">
        <v>1856</v>
      </c>
      <c r="C673" s="6" t="s">
        <v>1857</v>
      </c>
      <c r="E673" s="5" t="s">
        <v>1858</v>
      </c>
      <c r="F673" s="6" t="s">
        <v>1857</v>
      </c>
    </row>
    <row r="674" spans="2:6" x14ac:dyDescent="0.2">
      <c r="B674" s="5" t="s">
        <v>1859</v>
      </c>
      <c r="C674" s="6" t="s">
        <v>1860</v>
      </c>
      <c r="E674" s="5" t="s">
        <v>1861</v>
      </c>
      <c r="F674" s="6" t="s">
        <v>1860</v>
      </c>
    </row>
    <row r="675" spans="2:6" x14ac:dyDescent="0.2">
      <c r="B675" s="5" t="s">
        <v>1862</v>
      </c>
      <c r="C675" s="6" t="s">
        <v>1863</v>
      </c>
      <c r="E675" s="5" t="s">
        <v>1864</v>
      </c>
      <c r="F675" s="6" t="s">
        <v>1863</v>
      </c>
    </row>
    <row r="676" spans="2:6" x14ac:dyDescent="0.2">
      <c r="B676" s="5" t="s">
        <v>1865</v>
      </c>
      <c r="C676" s="6" t="s">
        <v>1866</v>
      </c>
      <c r="E676" s="5" t="s">
        <v>1867</v>
      </c>
      <c r="F676" s="6" t="s">
        <v>1866</v>
      </c>
    </row>
    <row r="677" spans="2:6" x14ac:dyDescent="0.2">
      <c r="B677" s="5" t="s">
        <v>1868</v>
      </c>
      <c r="C677" s="6" t="s">
        <v>1869</v>
      </c>
      <c r="E677" s="5" t="s">
        <v>1870</v>
      </c>
      <c r="F677" s="6" t="s">
        <v>1869</v>
      </c>
    </row>
    <row r="678" spans="2:6" x14ac:dyDescent="0.2">
      <c r="B678" s="5" t="s">
        <v>1871</v>
      </c>
      <c r="C678" s="6" t="s">
        <v>1872</v>
      </c>
      <c r="E678" s="5" t="s">
        <v>1873</v>
      </c>
      <c r="F678" s="6" t="s">
        <v>1872</v>
      </c>
    </row>
    <row r="679" spans="2:6" x14ac:dyDescent="0.2">
      <c r="B679" s="5" t="s">
        <v>1874</v>
      </c>
      <c r="C679" s="6" t="s">
        <v>1875</v>
      </c>
      <c r="E679" s="5" t="s">
        <v>1876</v>
      </c>
      <c r="F679" s="6" t="s">
        <v>1875</v>
      </c>
    </row>
    <row r="680" spans="2:6" x14ac:dyDescent="0.2">
      <c r="B680" s="5" t="s">
        <v>1877</v>
      </c>
      <c r="C680" s="6" t="s">
        <v>1878</v>
      </c>
      <c r="E680" s="5" t="s">
        <v>1879</v>
      </c>
      <c r="F680" s="6" t="s">
        <v>1878</v>
      </c>
    </row>
    <row r="681" spans="2:6" x14ac:dyDescent="0.2">
      <c r="B681" s="5" t="s">
        <v>1880</v>
      </c>
      <c r="C681" s="6" t="s">
        <v>1881</v>
      </c>
      <c r="E681" s="5" t="s">
        <v>1882</v>
      </c>
      <c r="F681" s="6" t="s">
        <v>1881</v>
      </c>
    </row>
    <row r="682" spans="2:6" x14ac:dyDescent="0.2">
      <c r="B682" s="5" t="s">
        <v>1883</v>
      </c>
      <c r="C682" s="6" t="s">
        <v>1884</v>
      </c>
      <c r="E682" s="5" t="s">
        <v>1885</v>
      </c>
      <c r="F682" s="6" t="s">
        <v>1884</v>
      </c>
    </row>
    <row r="683" spans="2:6" x14ac:dyDescent="0.2">
      <c r="B683" s="5" t="s">
        <v>1886</v>
      </c>
      <c r="C683" s="6" t="s">
        <v>1887</v>
      </c>
      <c r="E683" s="5" t="s">
        <v>1888</v>
      </c>
      <c r="F683" s="6" t="s">
        <v>1887</v>
      </c>
    </row>
    <row r="684" spans="2:6" x14ac:dyDescent="0.2">
      <c r="B684" s="5" t="s">
        <v>1889</v>
      </c>
      <c r="C684" s="6" t="s">
        <v>1890</v>
      </c>
      <c r="E684" s="5" t="s">
        <v>1891</v>
      </c>
      <c r="F684" s="6" t="s">
        <v>1890</v>
      </c>
    </row>
    <row r="685" spans="2:6" x14ac:dyDescent="0.2">
      <c r="B685" s="5" t="s">
        <v>1892</v>
      </c>
      <c r="C685" s="6" t="s">
        <v>1893</v>
      </c>
      <c r="E685" s="5" t="s">
        <v>1894</v>
      </c>
      <c r="F685" s="6" t="s">
        <v>1893</v>
      </c>
    </row>
    <row r="686" spans="2:6" x14ac:dyDescent="0.2">
      <c r="B686" s="5" t="s">
        <v>1895</v>
      </c>
      <c r="C686" s="6" t="s">
        <v>1896</v>
      </c>
      <c r="E686" s="5" t="s">
        <v>1897</v>
      </c>
      <c r="F686" s="6" t="s">
        <v>1896</v>
      </c>
    </row>
    <row r="687" spans="2:6" x14ac:dyDescent="0.2">
      <c r="B687" s="5" t="s">
        <v>1898</v>
      </c>
      <c r="C687" s="6" t="s">
        <v>1899</v>
      </c>
      <c r="E687" s="5" t="s">
        <v>1900</v>
      </c>
      <c r="F687" s="6" t="s">
        <v>1899</v>
      </c>
    </row>
    <row r="688" spans="2:6" x14ac:dyDescent="0.2">
      <c r="B688" s="5" t="s">
        <v>1901</v>
      </c>
      <c r="C688" s="6" t="s">
        <v>1902</v>
      </c>
      <c r="E688" s="5" t="s">
        <v>1903</v>
      </c>
      <c r="F688" s="6" t="s">
        <v>1902</v>
      </c>
    </row>
    <row r="689" spans="2:6" x14ac:dyDescent="0.2">
      <c r="B689" s="5" t="s">
        <v>1904</v>
      </c>
      <c r="C689" s="6" t="s">
        <v>1905</v>
      </c>
      <c r="E689" s="5" t="s">
        <v>1906</v>
      </c>
      <c r="F689" s="6" t="s">
        <v>1905</v>
      </c>
    </row>
    <row r="690" spans="2:6" x14ac:dyDescent="0.2">
      <c r="B690" s="5" t="s">
        <v>1907</v>
      </c>
      <c r="C690" s="6" t="s">
        <v>1908</v>
      </c>
      <c r="E690" s="5" t="s">
        <v>1909</v>
      </c>
      <c r="F690" s="6" t="s">
        <v>1910</v>
      </c>
    </row>
    <row r="691" spans="2:6" x14ac:dyDescent="0.2">
      <c r="B691" s="5" t="s">
        <v>1911</v>
      </c>
      <c r="C691" s="6" t="s">
        <v>1912</v>
      </c>
      <c r="E691" s="5" t="s">
        <v>1913</v>
      </c>
      <c r="F691" s="6" t="s">
        <v>1912</v>
      </c>
    </row>
    <row r="692" spans="2:6" x14ac:dyDescent="0.2">
      <c r="B692" s="5" t="s">
        <v>1914</v>
      </c>
      <c r="C692" s="6" t="s">
        <v>1915</v>
      </c>
      <c r="E692" s="5" t="s">
        <v>1916</v>
      </c>
      <c r="F692" s="6" t="s">
        <v>1915</v>
      </c>
    </row>
    <row r="693" spans="2:6" x14ac:dyDescent="0.2">
      <c r="B693" s="5" t="s">
        <v>1917</v>
      </c>
      <c r="C693" s="6" t="s">
        <v>1918</v>
      </c>
      <c r="E693" s="5" t="s">
        <v>1919</v>
      </c>
      <c r="F693" s="6" t="s">
        <v>1918</v>
      </c>
    </row>
    <row r="694" spans="2:6" x14ac:dyDescent="0.2">
      <c r="B694" s="5" t="s">
        <v>1920</v>
      </c>
      <c r="C694" s="6" t="s">
        <v>1921</v>
      </c>
      <c r="E694" s="5" t="s">
        <v>1922</v>
      </c>
      <c r="F694" s="6" t="s">
        <v>1921</v>
      </c>
    </row>
    <row r="695" spans="2:6" x14ac:dyDescent="0.2">
      <c r="B695" s="5" t="s">
        <v>1923</v>
      </c>
      <c r="C695" s="6" t="s">
        <v>1309</v>
      </c>
      <c r="E695" s="5" t="s">
        <v>1924</v>
      </c>
      <c r="F695" s="6" t="s">
        <v>1309</v>
      </c>
    </row>
    <row r="696" spans="2:6" x14ac:dyDescent="0.2">
      <c r="B696" s="5" t="s">
        <v>1925</v>
      </c>
      <c r="C696" s="6" t="s">
        <v>1926</v>
      </c>
      <c r="E696" s="5" t="s">
        <v>1927</v>
      </c>
      <c r="F696" s="6" t="s">
        <v>1928</v>
      </c>
    </row>
    <row r="697" spans="2:6" x14ac:dyDescent="0.2">
      <c r="B697" s="5" t="s">
        <v>1929</v>
      </c>
      <c r="C697" s="6" t="s">
        <v>1930</v>
      </c>
      <c r="E697" s="5" t="s">
        <v>1931</v>
      </c>
      <c r="F697" s="6" t="s">
        <v>1930</v>
      </c>
    </row>
    <row r="698" spans="2:6" x14ac:dyDescent="0.2">
      <c r="B698" s="5" t="s">
        <v>1932</v>
      </c>
      <c r="C698" s="6" t="s">
        <v>1933</v>
      </c>
      <c r="E698" s="5" t="s">
        <v>1934</v>
      </c>
      <c r="F698" s="6" t="s">
        <v>1935</v>
      </c>
    </row>
    <row r="699" spans="2:6" x14ac:dyDescent="0.2">
      <c r="B699" s="5" t="s">
        <v>1936</v>
      </c>
      <c r="C699" s="6" t="s">
        <v>1937</v>
      </c>
      <c r="E699" s="5" t="s">
        <v>1938</v>
      </c>
      <c r="F699" s="6" t="s">
        <v>1937</v>
      </c>
    </row>
    <row r="700" spans="2:6" x14ac:dyDescent="0.2">
      <c r="B700" s="5" t="s">
        <v>1939</v>
      </c>
      <c r="C700" s="6" t="s">
        <v>1940</v>
      </c>
      <c r="E700" s="5" t="s">
        <v>1941</v>
      </c>
      <c r="F700" s="6" t="s">
        <v>1940</v>
      </c>
    </row>
    <row r="701" spans="2:6" x14ac:dyDescent="0.2">
      <c r="B701" s="5" t="s">
        <v>1942</v>
      </c>
      <c r="C701" s="6" t="s">
        <v>1943</v>
      </c>
      <c r="E701" s="5" t="s">
        <v>1944</v>
      </c>
      <c r="F701" s="6" t="s">
        <v>1943</v>
      </c>
    </row>
    <row r="702" spans="2:6" x14ac:dyDescent="0.2">
      <c r="B702" s="5" t="s">
        <v>1945</v>
      </c>
      <c r="C702" s="6" t="s">
        <v>1946</v>
      </c>
      <c r="E702" s="5" t="s">
        <v>1947</v>
      </c>
      <c r="F702" s="6" t="s">
        <v>1946</v>
      </c>
    </row>
    <row r="703" spans="2:6" x14ac:dyDescent="0.2">
      <c r="B703" s="5" t="s">
        <v>1948</v>
      </c>
      <c r="C703" s="6" t="s">
        <v>1438</v>
      </c>
      <c r="E703" s="5" t="s">
        <v>1439</v>
      </c>
      <c r="F703" s="6" t="s">
        <v>1438</v>
      </c>
    </row>
    <row r="704" spans="2:6" x14ac:dyDescent="0.2">
      <c r="B704" s="5" t="s">
        <v>1949</v>
      </c>
      <c r="C704" s="6" t="s">
        <v>1950</v>
      </c>
      <c r="E704" s="5" t="s">
        <v>1951</v>
      </c>
      <c r="F704" s="6" t="s">
        <v>1950</v>
      </c>
    </row>
    <row r="705" spans="2:6" x14ac:dyDescent="0.2">
      <c r="B705" s="5" t="s">
        <v>1952</v>
      </c>
      <c r="C705" s="6" t="s">
        <v>1953</v>
      </c>
      <c r="E705" s="5" t="s">
        <v>1954</v>
      </c>
      <c r="F705" s="6" t="s">
        <v>1953</v>
      </c>
    </row>
    <row r="706" spans="2:6" x14ac:dyDescent="0.2">
      <c r="B706" s="5" t="s">
        <v>1955</v>
      </c>
      <c r="C706" s="6" t="s">
        <v>1956</v>
      </c>
      <c r="E706" s="5" t="s">
        <v>1957</v>
      </c>
      <c r="F706" s="6" t="s">
        <v>1956</v>
      </c>
    </row>
    <row r="707" spans="2:6" x14ac:dyDescent="0.2">
      <c r="B707" s="5" t="s">
        <v>1958</v>
      </c>
      <c r="C707" s="6" t="s">
        <v>1959</v>
      </c>
      <c r="E707" s="5" t="s">
        <v>1960</v>
      </c>
      <c r="F707" s="6" t="s">
        <v>1959</v>
      </c>
    </row>
    <row r="708" spans="2:6" x14ac:dyDescent="0.2">
      <c r="B708" s="5" t="s">
        <v>1961</v>
      </c>
      <c r="C708" s="6" t="s">
        <v>1962</v>
      </c>
      <c r="E708" s="5" t="s">
        <v>1963</v>
      </c>
      <c r="F708" s="6" t="s">
        <v>1962</v>
      </c>
    </row>
    <row r="709" spans="2:6" x14ac:dyDescent="0.2">
      <c r="B709" s="5" t="s">
        <v>1964</v>
      </c>
      <c r="C709" s="6" t="s">
        <v>1965</v>
      </c>
      <c r="E709" s="5" t="s">
        <v>1966</v>
      </c>
      <c r="F709" s="6" t="s">
        <v>1965</v>
      </c>
    </row>
    <row r="710" spans="2:6" x14ac:dyDescent="0.2">
      <c r="B710" s="5" t="s">
        <v>1967</v>
      </c>
      <c r="C710" s="6" t="s">
        <v>1968</v>
      </c>
      <c r="E710" s="5" t="s">
        <v>1969</v>
      </c>
      <c r="F710" s="6" t="s">
        <v>1968</v>
      </c>
    </row>
    <row r="711" spans="2:6" x14ac:dyDescent="0.2">
      <c r="B711" s="5" t="s">
        <v>1970</v>
      </c>
      <c r="C711" s="6" t="s">
        <v>282</v>
      </c>
      <c r="E711" s="5" t="s">
        <v>1971</v>
      </c>
      <c r="F711" s="6" t="s">
        <v>282</v>
      </c>
    </row>
    <row r="712" spans="2:6" x14ac:dyDescent="0.2">
      <c r="B712" s="5" t="s">
        <v>1972</v>
      </c>
      <c r="C712" s="6" t="s">
        <v>1973</v>
      </c>
      <c r="E712" s="5" t="s">
        <v>1974</v>
      </c>
      <c r="F712" s="6" t="s">
        <v>1973</v>
      </c>
    </row>
    <row r="713" spans="2:6" x14ac:dyDescent="0.2">
      <c r="B713" s="5" t="s">
        <v>1975</v>
      </c>
      <c r="C713" s="6" t="s">
        <v>1976</v>
      </c>
      <c r="E713" s="5" t="s">
        <v>1977</v>
      </c>
      <c r="F713" s="6" t="s">
        <v>1976</v>
      </c>
    </row>
    <row r="714" spans="2:6" x14ac:dyDescent="0.2">
      <c r="B714" s="5" t="s">
        <v>1978</v>
      </c>
      <c r="C714" s="6" t="s">
        <v>1979</v>
      </c>
      <c r="E714" s="5" t="s">
        <v>1980</v>
      </c>
      <c r="F714" s="6" t="s">
        <v>1979</v>
      </c>
    </row>
    <row r="715" spans="2:6" x14ac:dyDescent="0.2">
      <c r="B715" s="5" t="s">
        <v>1981</v>
      </c>
      <c r="C715" s="6" t="s">
        <v>1982</v>
      </c>
      <c r="E715" s="5" t="s">
        <v>1983</v>
      </c>
      <c r="F715" s="6" t="s">
        <v>1982</v>
      </c>
    </row>
    <row r="716" spans="2:6" x14ac:dyDescent="0.2">
      <c r="B716" s="5" t="s">
        <v>1984</v>
      </c>
      <c r="C716" s="6" t="s">
        <v>1985</v>
      </c>
      <c r="E716" s="5" t="s">
        <v>1986</v>
      </c>
      <c r="F716" s="6" t="s">
        <v>1985</v>
      </c>
    </row>
    <row r="717" spans="2:6" x14ac:dyDescent="0.2">
      <c r="B717" s="5" t="s">
        <v>1987</v>
      </c>
      <c r="C717" s="6" t="s">
        <v>1988</v>
      </c>
      <c r="E717" s="5" t="s">
        <v>1989</v>
      </c>
      <c r="F717" s="6" t="s">
        <v>1988</v>
      </c>
    </row>
    <row r="718" spans="2:6" x14ac:dyDescent="0.2">
      <c r="B718" s="5" t="s">
        <v>1990</v>
      </c>
      <c r="C718" s="6" t="s">
        <v>1991</v>
      </c>
      <c r="E718" s="5" t="s">
        <v>1992</v>
      </c>
      <c r="F718" s="6" t="s">
        <v>1991</v>
      </c>
    </row>
    <row r="719" spans="2:6" x14ac:dyDescent="0.2">
      <c r="B719" s="5" t="s">
        <v>1993</v>
      </c>
      <c r="C719" s="6" t="s">
        <v>471</v>
      </c>
      <c r="E719" s="5" t="s">
        <v>1994</v>
      </c>
      <c r="F719" s="6" t="s">
        <v>471</v>
      </c>
    </row>
    <row r="720" spans="2:6" x14ac:dyDescent="0.2">
      <c r="B720" s="5" t="s">
        <v>1995</v>
      </c>
      <c r="C720" s="6" t="s">
        <v>893</v>
      </c>
      <c r="E720" s="5" t="s">
        <v>1996</v>
      </c>
      <c r="F720" s="6" t="s">
        <v>893</v>
      </c>
    </row>
    <row r="721" spans="2:6" x14ac:dyDescent="0.2">
      <c r="B721" s="5" t="s">
        <v>1997</v>
      </c>
      <c r="C721" s="6" t="s">
        <v>1998</v>
      </c>
      <c r="E721" s="5" t="s">
        <v>1999</v>
      </c>
      <c r="F721" s="6" t="s">
        <v>1998</v>
      </c>
    </row>
    <row r="722" spans="2:6" x14ac:dyDescent="0.2">
      <c r="B722" s="5" t="s">
        <v>2000</v>
      </c>
      <c r="C722" s="6" t="s">
        <v>2001</v>
      </c>
      <c r="E722" s="5" t="s">
        <v>2002</v>
      </c>
      <c r="F722" s="6" t="s">
        <v>2001</v>
      </c>
    </row>
    <row r="723" spans="2:6" x14ac:dyDescent="0.2">
      <c r="B723" s="5" t="s">
        <v>2003</v>
      </c>
      <c r="C723" s="6" t="s">
        <v>2004</v>
      </c>
      <c r="E723" s="5" t="s">
        <v>2005</v>
      </c>
      <c r="F723" s="6" t="s">
        <v>2006</v>
      </c>
    </row>
    <row r="724" spans="2:6" x14ac:dyDescent="0.2">
      <c r="B724" s="5" t="s">
        <v>2007</v>
      </c>
      <c r="C724" s="6" t="s">
        <v>2008</v>
      </c>
      <c r="E724" s="5" t="s">
        <v>2009</v>
      </c>
      <c r="F724" s="6" t="s">
        <v>696</v>
      </c>
    </row>
    <row r="725" spans="2:6" x14ac:dyDescent="0.2">
      <c r="B725" s="5" t="s">
        <v>2010</v>
      </c>
      <c r="C725" s="6" t="s">
        <v>2011</v>
      </c>
      <c r="E725" s="5" t="s">
        <v>2009</v>
      </c>
      <c r="F725" s="6" t="s">
        <v>696</v>
      </c>
    </row>
    <row r="726" spans="2:6" x14ac:dyDescent="0.2">
      <c r="B726" s="5" t="s">
        <v>2012</v>
      </c>
      <c r="C726" s="6" t="s">
        <v>2013</v>
      </c>
      <c r="E726" s="5" t="s">
        <v>2009</v>
      </c>
      <c r="F726" s="6" t="s">
        <v>696</v>
      </c>
    </row>
    <row r="727" spans="2:6" x14ac:dyDescent="0.2">
      <c r="B727" s="5" t="s">
        <v>2014</v>
      </c>
      <c r="C727" s="6" t="s">
        <v>2015</v>
      </c>
      <c r="E727" s="5" t="s">
        <v>2009</v>
      </c>
      <c r="F727" s="6" t="s">
        <v>696</v>
      </c>
    </row>
    <row r="728" spans="2:6" x14ac:dyDescent="0.2">
      <c r="B728" s="5" t="s">
        <v>2016</v>
      </c>
      <c r="C728" s="6" t="s">
        <v>2017</v>
      </c>
      <c r="E728" s="5" t="s">
        <v>2009</v>
      </c>
      <c r="F728" s="6" t="s">
        <v>696</v>
      </c>
    </row>
    <row r="729" spans="2:6" x14ac:dyDescent="0.2">
      <c r="B729" s="5" t="s">
        <v>2018</v>
      </c>
      <c r="C729" s="6" t="s">
        <v>2019</v>
      </c>
      <c r="E729" s="5" t="s">
        <v>2009</v>
      </c>
      <c r="F729" s="6" t="s">
        <v>696</v>
      </c>
    </row>
    <row r="730" spans="2:6" x14ac:dyDescent="0.2">
      <c r="B730" s="5" t="s">
        <v>2020</v>
      </c>
      <c r="C730" s="6" t="s">
        <v>1289</v>
      </c>
      <c r="E730" s="5" t="s">
        <v>2009</v>
      </c>
      <c r="F730" s="6" t="s">
        <v>696</v>
      </c>
    </row>
    <row r="731" spans="2:6" x14ac:dyDescent="0.2">
      <c r="B731" s="5" t="s">
        <v>2021</v>
      </c>
      <c r="C731" s="6" t="s">
        <v>648</v>
      </c>
      <c r="E731" s="5" t="s">
        <v>2009</v>
      </c>
      <c r="F731" s="6" t="s">
        <v>696</v>
      </c>
    </row>
    <row r="732" spans="2:6" x14ac:dyDescent="0.2">
      <c r="B732" s="5" t="s">
        <v>2022</v>
      </c>
      <c r="C732" s="6" t="s">
        <v>652</v>
      </c>
      <c r="E732" s="5" t="s">
        <v>2009</v>
      </c>
      <c r="F732" s="6" t="s">
        <v>696</v>
      </c>
    </row>
    <row r="733" spans="2:6" x14ac:dyDescent="0.2">
      <c r="B733" s="5" t="s">
        <v>2023</v>
      </c>
      <c r="C733" s="6" t="s">
        <v>654</v>
      </c>
      <c r="E733" s="5" t="s">
        <v>2009</v>
      </c>
      <c r="F733" s="6" t="s">
        <v>696</v>
      </c>
    </row>
    <row r="734" spans="2:6" x14ac:dyDescent="0.2">
      <c r="B734" s="5" t="s">
        <v>2024</v>
      </c>
      <c r="C734" s="6" t="s">
        <v>656</v>
      </c>
      <c r="E734" s="5" t="s">
        <v>2009</v>
      </c>
      <c r="F734" s="6" t="s">
        <v>696</v>
      </c>
    </row>
    <row r="735" spans="2:6" x14ac:dyDescent="0.2">
      <c r="B735" s="5" t="s">
        <v>2025</v>
      </c>
      <c r="C735" s="6" t="s">
        <v>2008</v>
      </c>
      <c r="E735" s="5" t="s">
        <v>2009</v>
      </c>
      <c r="F735" s="6" t="s">
        <v>696</v>
      </c>
    </row>
    <row r="736" spans="2:6" x14ac:dyDescent="0.2">
      <c r="B736" s="5" t="s">
        <v>2026</v>
      </c>
      <c r="C736" s="6" t="s">
        <v>2011</v>
      </c>
      <c r="E736" s="5" t="s">
        <v>2009</v>
      </c>
      <c r="F736" s="6" t="s">
        <v>696</v>
      </c>
    </row>
    <row r="737" spans="2:6" x14ac:dyDescent="0.2">
      <c r="B737" s="5" t="s">
        <v>2027</v>
      </c>
      <c r="C737" s="6" t="s">
        <v>2013</v>
      </c>
      <c r="E737" s="5" t="s">
        <v>2009</v>
      </c>
      <c r="F737" s="6" t="s">
        <v>696</v>
      </c>
    </row>
    <row r="738" spans="2:6" x14ac:dyDescent="0.2">
      <c r="B738" s="5" t="s">
        <v>2028</v>
      </c>
      <c r="C738" s="6" t="s">
        <v>2015</v>
      </c>
      <c r="E738" s="5" t="s">
        <v>2009</v>
      </c>
      <c r="F738" s="6" t="s">
        <v>696</v>
      </c>
    </row>
    <row r="739" spans="2:6" x14ac:dyDescent="0.2">
      <c r="B739" s="5" t="s">
        <v>2029</v>
      </c>
      <c r="C739" s="6" t="s">
        <v>2017</v>
      </c>
      <c r="E739" s="5" t="s">
        <v>2009</v>
      </c>
      <c r="F739" s="6" t="s">
        <v>696</v>
      </c>
    </row>
    <row r="740" spans="2:6" x14ac:dyDescent="0.2">
      <c r="B740" s="5" t="s">
        <v>2030</v>
      </c>
      <c r="C740" s="6" t="s">
        <v>2019</v>
      </c>
      <c r="E740" s="5" t="s">
        <v>2009</v>
      </c>
      <c r="F740" s="6" t="s">
        <v>696</v>
      </c>
    </row>
    <row r="741" spans="2:6" x14ac:dyDescent="0.2">
      <c r="B741" s="5" t="s">
        <v>2031</v>
      </c>
      <c r="C741" s="6" t="s">
        <v>667</v>
      </c>
      <c r="E741" s="5" t="s">
        <v>2009</v>
      </c>
      <c r="F741" s="6" t="s">
        <v>696</v>
      </c>
    </row>
    <row r="742" spans="2:6" x14ac:dyDescent="0.2">
      <c r="B742" s="5" t="s">
        <v>2032</v>
      </c>
      <c r="C742" s="6" t="s">
        <v>1289</v>
      </c>
      <c r="E742" s="5" t="s">
        <v>2009</v>
      </c>
      <c r="F742" s="6" t="s">
        <v>696</v>
      </c>
    </row>
    <row r="743" spans="2:6" x14ac:dyDescent="0.2">
      <c r="B743" s="5" t="s">
        <v>2033</v>
      </c>
      <c r="C743" s="6" t="s">
        <v>648</v>
      </c>
      <c r="E743" s="5" t="s">
        <v>2034</v>
      </c>
      <c r="F743" s="6" t="s">
        <v>650</v>
      </c>
    </row>
    <row r="744" spans="2:6" x14ac:dyDescent="0.2">
      <c r="B744" s="5" t="s">
        <v>2035</v>
      </c>
      <c r="C744" s="6" t="s">
        <v>652</v>
      </c>
      <c r="E744" s="5" t="s">
        <v>2034</v>
      </c>
      <c r="F744" s="6" t="s">
        <v>650</v>
      </c>
    </row>
    <row r="745" spans="2:6" x14ac:dyDescent="0.2">
      <c r="B745" s="5" t="s">
        <v>2036</v>
      </c>
      <c r="C745" s="6" t="s">
        <v>654</v>
      </c>
      <c r="E745" s="5" t="s">
        <v>2034</v>
      </c>
      <c r="F745" s="6" t="s">
        <v>650</v>
      </c>
    </row>
    <row r="746" spans="2:6" x14ac:dyDescent="0.2">
      <c r="B746" s="5" t="s">
        <v>2037</v>
      </c>
      <c r="C746" s="6" t="s">
        <v>656</v>
      </c>
      <c r="E746" s="5" t="s">
        <v>2038</v>
      </c>
      <c r="F746" s="6" t="s">
        <v>644</v>
      </c>
    </row>
    <row r="747" spans="2:6" x14ac:dyDescent="0.2">
      <c r="B747" s="5" t="s">
        <v>2039</v>
      </c>
      <c r="C747" s="6" t="s">
        <v>2008</v>
      </c>
      <c r="E747" s="5" t="s">
        <v>2034</v>
      </c>
      <c r="F747" s="6" t="s">
        <v>650</v>
      </c>
    </row>
    <row r="748" spans="2:6" x14ac:dyDescent="0.2">
      <c r="B748" s="5" t="s">
        <v>2040</v>
      </c>
      <c r="C748" s="6" t="s">
        <v>2011</v>
      </c>
      <c r="E748" s="5" t="s">
        <v>2034</v>
      </c>
      <c r="F748" s="6" t="s">
        <v>650</v>
      </c>
    </row>
    <row r="749" spans="2:6" x14ac:dyDescent="0.2">
      <c r="B749" s="5" t="s">
        <v>2041</v>
      </c>
      <c r="C749" s="6" t="s">
        <v>2013</v>
      </c>
      <c r="E749" s="5" t="s">
        <v>2034</v>
      </c>
      <c r="F749" s="6" t="s">
        <v>650</v>
      </c>
    </row>
    <row r="750" spans="2:6" x14ac:dyDescent="0.2">
      <c r="B750" s="5" t="s">
        <v>2042</v>
      </c>
      <c r="C750" s="6" t="s">
        <v>2015</v>
      </c>
      <c r="E750" s="5" t="s">
        <v>2034</v>
      </c>
      <c r="F750" s="6" t="s">
        <v>650</v>
      </c>
    </row>
    <row r="751" spans="2:6" x14ac:dyDescent="0.2">
      <c r="B751" s="5" t="s">
        <v>2043</v>
      </c>
      <c r="C751" s="6" t="s">
        <v>2017</v>
      </c>
      <c r="E751" s="5" t="s">
        <v>2034</v>
      </c>
      <c r="F751" s="6" t="s">
        <v>650</v>
      </c>
    </row>
    <row r="752" spans="2:6" x14ac:dyDescent="0.2">
      <c r="B752" s="5" t="s">
        <v>2044</v>
      </c>
      <c r="C752" s="6" t="s">
        <v>2019</v>
      </c>
      <c r="E752" s="5" t="s">
        <v>2034</v>
      </c>
      <c r="F752" s="6" t="s">
        <v>650</v>
      </c>
    </row>
    <row r="753" spans="2:6" x14ac:dyDescent="0.2">
      <c r="B753" s="5" t="s">
        <v>2045</v>
      </c>
      <c r="C753" s="6" t="s">
        <v>667</v>
      </c>
      <c r="E753" s="5" t="s">
        <v>2038</v>
      </c>
      <c r="F753" s="6" t="s">
        <v>644</v>
      </c>
    </row>
    <row r="754" spans="2:6" x14ac:dyDescent="0.2">
      <c r="B754" s="5" t="s">
        <v>2046</v>
      </c>
      <c r="C754" s="6" t="s">
        <v>1289</v>
      </c>
      <c r="E754" s="5" t="s">
        <v>2047</v>
      </c>
      <c r="F754" s="6" t="s">
        <v>671</v>
      </c>
    </row>
    <row r="755" spans="2:6" x14ac:dyDescent="0.2">
      <c r="B755" s="5" t="s">
        <v>2048</v>
      </c>
      <c r="C755" s="6" t="s">
        <v>784</v>
      </c>
      <c r="E755" s="5" t="s">
        <v>2049</v>
      </c>
      <c r="F755" s="6" t="s">
        <v>784</v>
      </c>
    </row>
    <row r="756" spans="2:6" x14ac:dyDescent="0.2">
      <c r="B756" s="5" t="s">
        <v>2050</v>
      </c>
      <c r="C756" s="6" t="s">
        <v>2008</v>
      </c>
      <c r="E756" s="5" t="s">
        <v>2051</v>
      </c>
      <c r="F756" s="6" t="s">
        <v>696</v>
      </c>
    </row>
    <row r="757" spans="2:6" x14ac:dyDescent="0.2">
      <c r="B757" s="5" t="s">
        <v>2052</v>
      </c>
      <c r="C757" s="6" t="s">
        <v>2011</v>
      </c>
      <c r="E757" s="5" t="s">
        <v>2051</v>
      </c>
      <c r="F757" s="6" t="s">
        <v>696</v>
      </c>
    </row>
    <row r="758" spans="2:6" x14ac:dyDescent="0.2">
      <c r="B758" s="5" t="s">
        <v>2053</v>
      </c>
      <c r="C758" s="6" t="s">
        <v>2013</v>
      </c>
      <c r="E758" s="5" t="s">
        <v>2051</v>
      </c>
      <c r="F758" s="6" t="s">
        <v>696</v>
      </c>
    </row>
    <row r="759" spans="2:6" x14ac:dyDescent="0.2">
      <c r="B759" s="5" t="s">
        <v>2054</v>
      </c>
      <c r="C759" s="6" t="s">
        <v>2015</v>
      </c>
      <c r="E759" s="5" t="s">
        <v>2051</v>
      </c>
      <c r="F759" s="6" t="s">
        <v>696</v>
      </c>
    </row>
    <row r="760" spans="2:6" x14ac:dyDescent="0.2">
      <c r="B760" s="5" t="s">
        <v>2055</v>
      </c>
      <c r="C760" s="6" t="s">
        <v>2017</v>
      </c>
      <c r="E760" s="5" t="s">
        <v>2051</v>
      </c>
      <c r="F760" s="6" t="s">
        <v>696</v>
      </c>
    </row>
    <row r="761" spans="2:6" x14ac:dyDescent="0.2">
      <c r="B761" s="5" t="s">
        <v>2056</v>
      </c>
      <c r="C761" s="6" t="s">
        <v>2019</v>
      </c>
      <c r="E761" s="5" t="s">
        <v>2051</v>
      </c>
      <c r="F761" s="6" t="s">
        <v>696</v>
      </c>
    </row>
    <row r="762" spans="2:6" x14ac:dyDescent="0.2">
      <c r="B762" s="5" t="s">
        <v>2057</v>
      </c>
      <c r="C762" s="6" t="s">
        <v>1289</v>
      </c>
      <c r="E762" s="5" t="s">
        <v>2051</v>
      </c>
      <c r="F762" s="6" t="s">
        <v>696</v>
      </c>
    </row>
    <row r="763" spans="2:6" x14ac:dyDescent="0.2">
      <c r="B763" s="5" t="s">
        <v>2058</v>
      </c>
      <c r="C763" s="6" t="s">
        <v>648</v>
      </c>
      <c r="E763" s="5" t="s">
        <v>2051</v>
      </c>
      <c r="F763" s="6" t="s">
        <v>696</v>
      </c>
    </row>
    <row r="764" spans="2:6" x14ac:dyDescent="0.2">
      <c r="B764" s="5" t="s">
        <v>2059</v>
      </c>
      <c r="C764" s="6" t="s">
        <v>652</v>
      </c>
      <c r="E764" s="5" t="s">
        <v>2051</v>
      </c>
      <c r="F764" s="6" t="s">
        <v>696</v>
      </c>
    </row>
    <row r="765" spans="2:6" x14ac:dyDescent="0.2">
      <c r="B765" s="5" t="s">
        <v>2060</v>
      </c>
      <c r="C765" s="6" t="s">
        <v>654</v>
      </c>
      <c r="E765" s="5" t="s">
        <v>2051</v>
      </c>
      <c r="F765" s="6" t="s">
        <v>696</v>
      </c>
    </row>
    <row r="766" spans="2:6" x14ac:dyDescent="0.2">
      <c r="B766" s="5" t="s">
        <v>2061</v>
      </c>
      <c r="C766" s="6" t="s">
        <v>656</v>
      </c>
      <c r="E766" s="5" t="s">
        <v>2051</v>
      </c>
      <c r="F766" s="6" t="s">
        <v>696</v>
      </c>
    </row>
    <row r="767" spans="2:6" x14ac:dyDescent="0.2">
      <c r="B767" s="5" t="s">
        <v>2062</v>
      </c>
      <c r="C767" s="6" t="s">
        <v>2008</v>
      </c>
      <c r="E767" s="5" t="s">
        <v>2051</v>
      </c>
      <c r="F767" s="6" t="s">
        <v>696</v>
      </c>
    </row>
    <row r="768" spans="2:6" x14ac:dyDescent="0.2">
      <c r="B768" s="5" t="s">
        <v>2063</v>
      </c>
      <c r="C768" s="6" t="s">
        <v>2011</v>
      </c>
      <c r="E768" s="5" t="s">
        <v>2051</v>
      </c>
      <c r="F768" s="6" t="s">
        <v>696</v>
      </c>
    </row>
    <row r="769" spans="2:6" x14ac:dyDescent="0.2">
      <c r="B769" s="5" t="s">
        <v>2064</v>
      </c>
      <c r="C769" s="6" t="s">
        <v>2013</v>
      </c>
      <c r="E769" s="5" t="s">
        <v>2051</v>
      </c>
      <c r="F769" s="6" t="s">
        <v>696</v>
      </c>
    </row>
    <row r="770" spans="2:6" x14ac:dyDescent="0.2">
      <c r="B770" s="5" t="s">
        <v>2065</v>
      </c>
      <c r="C770" s="6" t="s">
        <v>2015</v>
      </c>
      <c r="E770" s="5" t="s">
        <v>2051</v>
      </c>
      <c r="F770" s="6" t="s">
        <v>696</v>
      </c>
    </row>
    <row r="771" spans="2:6" x14ac:dyDescent="0.2">
      <c r="B771" s="5" t="s">
        <v>2066</v>
      </c>
      <c r="C771" s="6" t="s">
        <v>2017</v>
      </c>
      <c r="E771" s="5" t="s">
        <v>2051</v>
      </c>
      <c r="F771" s="6" t="s">
        <v>696</v>
      </c>
    </row>
    <row r="772" spans="2:6" x14ac:dyDescent="0.2">
      <c r="B772" s="5" t="s">
        <v>2067</v>
      </c>
      <c r="C772" s="6" t="s">
        <v>2019</v>
      </c>
      <c r="E772" s="5" t="s">
        <v>2051</v>
      </c>
      <c r="F772" s="6" t="s">
        <v>696</v>
      </c>
    </row>
    <row r="773" spans="2:6" x14ac:dyDescent="0.2">
      <c r="B773" s="5" t="s">
        <v>2068</v>
      </c>
      <c r="C773" s="6" t="s">
        <v>667</v>
      </c>
      <c r="E773" s="5" t="s">
        <v>2051</v>
      </c>
      <c r="F773" s="6" t="s">
        <v>696</v>
      </c>
    </row>
    <row r="774" spans="2:6" x14ac:dyDescent="0.2">
      <c r="B774" s="5" t="s">
        <v>2069</v>
      </c>
      <c r="C774" s="6" t="s">
        <v>1289</v>
      </c>
      <c r="E774" s="5" t="s">
        <v>2051</v>
      </c>
      <c r="F774" s="6" t="s">
        <v>696</v>
      </c>
    </row>
    <row r="775" spans="2:6" x14ac:dyDescent="0.2">
      <c r="B775" s="5" t="s">
        <v>2070</v>
      </c>
      <c r="C775" s="6" t="s">
        <v>648</v>
      </c>
      <c r="E775" s="5" t="s">
        <v>2071</v>
      </c>
      <c r="F775" s="6" t="s">
        <v>650</v>
      </c>
    </row>
    <row r="776" spans="2:6" x14ac:dyDescent="0.2">
      <c r="B776" s="5" t="s">
        <v>2072</v>
      </c>
      <c r="C776" s="6" t="s">
        <v>652</v>
      </c>
      <c r="E776" s="5" t="s">
        <v>2071</v>
      </c>
      <c r="F776" s="6" t="s">
        <v>650</v>
      </c>
    </row>
    <row r="777" spans="2:6" x14ac:dyDescent="0.2">
      <c r="B777" s="5" t="s">
        <v>2073</v>
      </c>
      <c r="C777" s="6" t="s">
        <v>654</v>
      </c>
      <c r="E777" s="5" t="s">
        <v>2071</v>
      </c>
      <c r="F777" s="6" t="s">
        <v>650</v>
      </c>
    </row>
    <row r="778" spans="2:6" x14ac:dyDescent="0.2">
      <c r="B778" s="5" t="s">
        <v>2074</v>
      </c>
      <c r="C778" s="6" t="s">
        <v>656</v>
      </c>
      <c r="E778" s="5" t="s">
        <v>2075</v>
      </c>
      <c r="F778" s="6" t="s">
        <v>644</v>
      </c>
    </row>
    <row r="779" spans="2:6" x14ac:dyDescent="0.2">
      <c r="B779" s="5" t="s">
        <v>2076</v>
      </c>
      <c r="C779" s="6" t="s">
        <v>2008</v>
      </c>
      <c r="E779" s="5" t="s">
        <v>2071</v>
      </c>
      <c r="F779" s="6" t="s">
        <v>650</v>
      </c>
    </row>
    <row r="780" spans="2:6" x14ac:dyDescent="0.2">
      <c r="B780" s="5" t="s">
        <v>2077</v>
      </c>
      <c r="C780" s="6" t="s">
        <v>2011</v>
      </c>
      <c r="E780" s="5" t="s">
        <v>2071</v>
      </c>
      <c r="F780" s="6" t="s">
        <v>650</v>
      </c>
    </row>
    <row r="781" spans="2:6" x14ac:dyDescent="0.2">
      <c r="B781" s="5" t="s">
        <v>2078</v>
      </c>
      <c r="C781" s="6" t="s">
        <v>2013</v>
      </c>
      <c r="E781" s="5" t="s">
        <v>2071</v>
      </c>
      <c r="F781" s="6" t="s">
        <v>650</v>
      </c>
    </row>
    <row r="782" spans="2:6" x14ac:dyDescent="0.2">
      <c r="B782" s="5" t="s">
        <v>2079</v>
      </c>
      <c r="C782" s="6" t="s">
        <v>2015</v>
      </c>
      <c r="E782" s="5" t="s">
        <v>2071</v>
      </c>
      <c r="F782" s="6" t="s">
        <v>650</v>
      </c>
    </row>
    <row r="783" spans="2:6" x14ac:dyDescent="0.2">
      <c r="B783" s="5" t="s">
        <v>2080</v>
      </c>
      <c r="C783" s="6" t="s">
        <v>2017</v>
      </c>
      <c r="E783" s="5" t="s">
        <v>2071</v>
      </c>
      <c r="F783" s="6" t="s">
        <v>650</v>
      </c>
    </row>
    <row r="784" spans="2:6" x14ac:dyDescent="0.2">
      <c r="B784" s="5" t="s">
        <v>2081</v>
      </c>
      <c r="C784" s="6" t="s">
        <v>2019</v>
      </c>
      <c r="E784" s="5" t="s">
        <v>2071</v>
      </c>
      <c r="F784" s="6" t="s">
        <v>650</v>
      </c>
    </row>
    <row r="785" spans="2:6" x14ac:dyDescent="0.2">
      <c r="B785" s="5" t="s">
        <v>2082</v>
      </c>
      <c r="C785" s="6" t="s">
        <v>667</v>
      </c>
      <c r="E785" s="5" t="s">
        <v>2075</v>
      </c>
      <c r="F785" s="6" t="s">
        <v>644</v>
      </c>
    </row>
    <row r="786" spans="2:6" x14ac:dyDescent="0.2">
      <c r="B786" s="5" t="s">
        <v>2083</v>
      </c>
      <c r="C786" s="6" t="s">
        <v>1289</v>
      </c>
      <c r="E786" s="5" t="s">
        <v>2084</v>
      </c>
      <c r="F786" s="6" t="s">
        <v>671</v>
      </c>
    </row>
    <row r="787" spans="2:6" x14ac:dyDescent="0.2">
      <c r="B787" s="5" t="s">
        <v>2085</v>
      </c>
      <c r="C787" s="6" t="s">
        <v>2086</v>
      </c>
      <c r="E787" s="5" t="s">
        <v>2087</v>
      </c>
      <c r="F787" s="6" t="s">
        <v>2088</v>
      </c>
    </row>
    <row r="788" spans="2:6" x14ac:dyDescent="0.2">
      <c r="B788" s="5" t="s">
        <v>2089</v>
      </c>
      <c r="C788" s="6" t="s">
        <v>648</v>
      </c>
      <c r="E788" s="5" t="s">
        <v>2090</v>
      </c>
      <c r="F788" s="6" t="s">
        <v>696</v>
      </c>
    </row>
    <row r="789" spans="2:6" x14ac:dyDescent="0.2">
      <c r="B789" s="5" t="s">
        <v>2091</v>
      </c>
      <c r="C789" s="6" t="s">
        <v>652</v>
      </c>
      <c r="E789" s="5" t="s">
        <v>2090</v>
      </c>
      <c r="F789" s="6" t="s">
        <v>696</v>
      </c>
    </row>
    <row r="790" spans="2:6" x14ac:dyDescent="0.2">
      <c r="B790" s="5" t="s">
        <v>2092</v>
      </c>
      <c r="C790" s="6" t="s">
        <v>654</v>
      </c>
      <c r="E790" s="5" t="s">
        <v>2090</v>
      </c>
      <c r="F790" s="6" t="s">
        <v>696</v>
      </c>
    </row>
    <row r="791" spans="2:6" x14ac:dyDescent="0.2">
      <c r="B791" s="5" t="s">
        <v>2093</v>
      </c>
      <c r="C791" s="6" t="s">
        <v>656</v>
      </c>
      <c r="E791" s="5" t="s">
        <v>2090</v>
      </c>
      <c r="F791" s="6" t="s">
        <v>696</v>
      </c>
    </row>
    <row r="792" spans="2:6" x14ac:dyDescent="0.2">
      <c r="B792" s="5" t="s">
        <v>2094</v>
      </c>
      <c r="C792" s="6" t="s">
        <v>2008</v>
      </c>
      <c r="E792" s="5" t="s">
        <v>2090</v>
      </c>
      <c r="F792" s="6" t="s">
        <v>696</v>
      </c>
    </row>
    <row r="793" spans="2:6" x14ac:dyDescent="0.2">
      <c r="B793" s="5" t="s">
        <v>2095</v>
      </c>
      <c r="C793" s="6" t="s">
        <v>2011</v>
      </c>
      <c r="E793" s="5" t="s">
        <v>2090</v>
      </c>
      <c r="F793" s="6" t="s">
        <v>696</v>
      </c>
    </row>
    <row r="794" spans="2:6" x14ac:dyDescent="0.2">
      <c r="B794" s="5" t="s">
        <v>2096</v>
      </c>
      <c r="C794" s="6" t="s">
        <v>2013</v>
      </c>
      <c r="E794" s="5" t="s">
        <v>2090</v>
      </c>
      <c r="F794" s="6" t="s">
        <v>696</v>
      </c>
    </row>
    <row r="795" spans="2:6" x14ac:dyDescent="0.2">
      <c r="B795" s="5" t="s">
        <v>2097</v>
      </c>
      <c r="C795" s="6" t="s">
        <v>2015</v>
      </c>
      <c r="E795" s="5" t="s">
        <v>2090</v>
      </c>
      <c r="F795" s="6" t="s">
        <v>696</v>
      </c>
    </row>
    <row r="796" spans="2:6" x14ac:dyDescent="0.2">
      <c r="B796" s="5" t="s">
        <v>2098</v>
      </c>
      <c r="C796" s="6" t="s">
        <v>2017</v>
      </c>
      <c r="E796" s="5" t="s">
        <v>2090</v>
      </c>
      <c r="F796" s="6" t="s">
        <v>696</v>
      </c>
    </row>
    <row r="797" spans="2:6" x14ac:dyDescent="0.2">
      <c r="B797" s="5" t="s">
        <v>2099</v>
      </c>
      <c r="C797" s="6" t="s">
        <v>2019</v>
      </c>
      <c r="E797" s="5" t="s">
        <v>2090</v>
      </c>
      <c r="F797" s="6" t="s">
        <v>696</v>
      </c>
    </row>
    <row r="798" spans="2:6" x14ac:dyDescent="0.2">
      <c r="B798" s="5" t="s">
        <v>2100</v>
      </c>
      <c r="C798" s="6" t="s">
        <v>667</v>
      </c>
      <c r="E798" s="5" t="s">
        <v>2090</v>
      </c>
      <c r="F798" s="6" t="s">
        <v>696</v>
      </c>
    </row>
    <row r="799" spans="2:6" x14ac:dyDescent="0.2">
      <c r="B799" s="5" t="s">
        <v>2101</v>
      </c>
      <c r="C799" s="6" t="s">
        <v>1289</v>
      </c>
      <c r="E799" s="5" t="s">
        <v>2090</v>
      </c>
      <c r="F799" s="6" t="s">
        <v>696</v>
      </c>
    </row>
    <row r="800" spans="2:6" x14ac:dyDescent="0.2">
      <c r="B800" s="5" t="s">
        <v>2102</v>
      </c>
      <c r="C800" s="6" t="s">
        <v>648</v>
      </c>
      <c r="E800" s="5" t="s">
        <v>2103</v>
      </c>
      <c r="F800" s="6" t="s">
        <v>650</v>
      </c>
    </row>
    <row r="801" spans="2:6" x14ac:dyDescent="0.2">
      <c r="B801" s="5" t="s">
        <v>2104</v>
      </c>
      <c r="C801" s="6" t="s">
        <v>652</v>
      </c>
      <c r="E801" s="5" t="s">
        <v>2103</v>
      </c>
      <c r="F801" s="6" t="s">
        <v>650</v>
      </c>
    </row>
    <row r="802" spans="2:6" x14ac:dyDescent="0.2">
      <c r="B802" s="5" t="s">
        <v>2105</v>
      </c>
      <c r="C802" s="6" t="s">
        <v>654</v>
      </c>
      <c r="E802" s="5" t="s">
        <v>2103</v>
      </c>
      <c r="F802" s="6" t="s">
        <v>650</v>
      </c>
    </row>
    <row r="803" spans="2:6" x14ac:dyDescent="0.2">
      <c r="B803" s="5" t="s">
        <v>2106</v>
      </c>
      <c r="C803" s="6" t="s">
        <v>656</v>
      </c>
      <c r="E803" s="5" t="s">
        <v>2107</v>
      </c>
      <c r="F803" s="6" t="s">
        <v>644</v>
      </c>
    </row>
    <row r="804" spans="2:6" x14ac:dyDescent="0.2">
      <c r="B804" s="5" t="s">
        <v>2108</v>
      </c>
      <c r="C804" s="6" t="s">
        <v>2008</v>
      </c>
      <c r="E804" s="5" t="s">
        <v>2103</v>
      </c>
      <c r="F804" s="6" t="s">
        <v>650</v>
      </c>
    </row>
    <row r="805" spans="2:6" x14ac:dyDescent="0.2">
      <c r="B805" s="5" t="s">
        <v>2109</v>
      </c>
      <c r="C805" s="6" t="s">
        <v>2011</v>
      </c>
      <c r="E805" s="5" t="s">
        <v>2103</v>
      </c>
      <c r="F805" s="6" t="s">
        <v>650</v>
      </c>
    </row>
    <row r="806" spans="2:6" x14ac:dyDescent="0.2">
      <c r="B806" s="5" t="s">
        <v>2110</v>
      </c>
      <c r="C806" s="6" t="s">
        <v>2013</v>
      </c>
      <c r="E806" s="5" t="s">
        <v>2103</v>
      </c>
      <c r="F806" s="6" t="s">
        <v>650</v>
      </c>
    </row>
    <row r="807" spans="2:6" x14ac:dyDescent="0.2">
      <c r="B807" s="5" t="s">
        <v>2111</v>
      </c>
      <c r="C807" s="6" t="s">
        <v>2015</v>
      </c>
      <c r="E807" s="5" t="s">
        <v>2103</v>
      </c>
      <c r="F807" s="6" t="s">
        <v>650</v>
      </c>
    </row>
    <row r="808" spans="2:6" x14ac:dyDescent="0.2">
      <c r="B808" s="5" t="s">
        <v>2112</v>
      </c>
      <c r="C808" s="6" t="s">
        <v>2017</v>
      </c>
      <c r="E808" s="5" t="s">
        <v>2103</v>
      </c>
      <c r="F808" s="6" t="s">
        <v>650</v>
      </c>
    </row>
    <row r="809" spans="2:6" x14ac:dyDescent="0.2">
      <c r="B809" s="5" t="s">
        <v>2113</v>
      </c>
      <c r="C809" s="6" t="s">
        <v>2019</v>
      </c>
      <c r="E809" s="5" t="s">
        <v>2103</v>
      </c>
      <c r="F809" s="6" t="s">
        <v>650</v>
      </c>
    </row>
    <row r="810" spans="2:6" x14ac:dyDescent="0.2">
      <c r="B810" s="5" t="s">
        <v>2114</v>
      </c>
      <c r="C810" s="6" t="s">
        <v>667</v>
      </c>
      <c r="E810" s="5" t="s">
        <v>2107</v>
      </c>
      <c r="F810" s="6" t="s">
        <v>644</v>
      </c>
    </row>
    <row r="811" spans="2:6" x14ac:dyDescent="0.2">
      <c r="B811" s="5" t="s">
        <v>2115</v>
      </c>
      <c r="C811" s="6" t="s">
        <v>1289</v>
      </c>
      <c r="E811" s="5" t="s">
        <v>2116</v>
      </c>
      <c r="F811" s="6" t="s">
        <v>671</v>
      </c>
    </row>
    <row r="812" spans="2:6" x14ac:dyDescent="0.2">
      <c r="B812" s="5" t="s">
        <v>2117</v>
      </c>
      <c r="C812" s="6" t="s">
        <v>893</v>
      </c>
      <c r="E812" s="5" t="s">
        <v>2118</v>
      </c>
      <c r="F812" s="6" t="s">
        <v>893</v>
      </c>
    </row>
    <row r="813" spans="2:6" x14ac:dyDescent="0.2">
      <c r="B813" s="5" t="s">
        <v>2119</v>
      </c>
      <c r="C813" s="6" t="s">
        <v>2120</v>
      </c>
      <c r="E813" s="5" t="s">
        <v>2121</v>
      </c>
      <c r="F813" s="6" t="s">
        <v>2120</v>
      </c>
    </row>
    <row r="814" spans="2:6" x14ac:dyDescent="0.2">
      <c r="B814" s="5" t="s">
        <v>2122</v>
      </c>
      <c r="C814" s="6" t="s">
        <v>2004</v>
      </c>
      <c r="E814" s="5" t="s">
        <v>2123</v>
      </c>
      <c r="F814" s="6" t="s">
        <v>2006</v>
      </c>
    </row>
    <row r="815" spans="2:6" x14ac:dyDescent="0.2">
      <c r="B815" s="5" t="s">
        <v>2124</v>
      </c>
      <c r="C815" s="6" t="s">
        <v>2125</v>
      </c>
      <c r="E815" s="5" t="s">
        <v>2126</v>
      </c>
      <c r="F815" s="6" t="s">
        <v>696</v>
      </c>
    </row>
    <row r="816" spans="2:6" x14ac:dyDescent="0.2">
      <c r="B816" s="5" t="s">
        <v>2127</v>
      </c>
      <c r="C816" s="6" t="s">
        <v>683</v>
      </c>
      <c r="E816" s="5" t="s">
        <v>2126</v>
      </c>
      <c r="F816" s="6" t="s">
        <v>696</v>
      </c>
    </row>
    <row r="817" spans="2:6" x14ac:dyDescent="0.2">
      <c r="B817" s="5" t="s">
        <v>2128</v>
      </c>
      <c r="C817" s="6" t="s">
        <v>644</v>
      </c>
      <c r="E817" s="5" t="s">
        <v>2126</v>
      </c>
      <c r="F817" s="6" t="s">
        <v>696</v>
      </c>
    </row>
    <row r="818" spans="2:6" x14ac:dyDescent="0.2">
      <c r="B818" s="5" t="s">
        <v>2129</v>
      </c>
      <c r="C818" s="6" t="s">
        <v>2130</v>
      </c>
      <c r="E818" s="5" t="s">
        <v>2126</v>
      </c>
      <c r="F818" s="6" t="s">
        <v>696</v>
      </c>
    </row>
    <row r="819" spans="2:6" x14ac:dyDescent="0.2">
      <c r="B819" s="5" t="s">
        <v>2131</v>
      </c>
      <c r="C819" s="6" t="s">
        <v>2132</v>
      </c>
      <c r="E819" s="5" t="s">
        <v>2126</v>
      </c>
      <c r="F819" s="6" t="s">
        <v>696</v>
      </c>
    </row>
    <row r="820" spans="2:6" x14ac:dyDescent="0.2">
      <c r="B820" s="5" t="s">
        <v>2133</v>
      </c>
      <c r="C820" s="6" t="s">
        <v>2125</v>
      </c>
      <c r="E820" s="5" t="s">
        <v>2134</v>
      </c>
      <c r="F820" s="6" t="s">
        <v>681</v>
      </c>
    </row>
    <row r="821" spans="2:6" x14ac:dyDescent="0.2">
      <c r="B821" s="5" t="s">
        <v>2135</v>
      </c>
      <c r="C821" s="6" t="s">
        <v>683</v>
      </c>
      <c r="E821" s="5" t="s">
        <v>2136</v>
      </c>
      <c r="F821" s="6" t="s">
        <v>685</v>
      </c>
    </row>
    <row r="822" spans="2:6" x14ac:dyDescent="0.2">
      <c r="B822" s="5" t="s">
        <v>2137</v>
      </c>
      <c r="C822" s="6" t="s">
        <v>644</v>
      </c>
      <c r="E822" s="5" t="s">
        <v>2138</v>
      </c>
      <c r="F822" s="6" t="s">
        <v>644</v>
      </c>
    </row>
    <row r="823" spans="2:6" x14ac:dyDescent="0.2">
      <c r="B823" s="5" t="s">
        <v>2139</v>
      </c>
      <c r="C823" s="6" t="s">
        <v>2130</v>
      </c>
      <c r="E823" s="5" t="s">
        <v>2140</v>
      </c>
      <c r="F823" s="6" t="s">
        <v>690</v>
      </c>
    </row>
    <row r="824" spans="2:6" x14ac:dyDescent="0.2">
      <c r="B824" s="5" t="s">
        <v>2141</v>
      </c>
      <c r="C824" s="6" t="s">
        <v>2132</v>
      </c>
      <c r="E824" s="5" t="s">
        <v>2142</v>
      </c>
      <c r="F824" s="6" t="s">
        <v>671</v>
      </c>
    </row>
    <row r="825" spans="2:6" x14ac:dyDescent="0.2">
      <c r="B825" s="5" t="s">
        <v>2143</v>
      </c>
      <c r="C825" s="6" t="s">
        <v>784</v>
      </c>
      <c r="E825" s="5" t="s">
        <v>2144</v>
      </c>
      <c r="F825" s="6" t="s">
        <v>784</v>
      </c>
    </row>
    <row r="826" spans="2:6" x14ac:dyDescent="0.2">
      <c r="B826" s="5" t="s">
        <v>2145</v>
      </c>
      <c r="C826" s="6" t="s">
        <v>2125</v>
      </c>
      <c r="E826" s="5" t="s">
        <v>2146</v>
      </c>
      <c r="F826" s="6" t="s">
        <v>696</v>
      </c>
    </row>
    <row r="827" spans="2:6" x14ac:dyDescent="0.2">
      <c r="B827" s="5" t="s">
        <v>2147</v>
      </c>
      <c r="C827" s="6" t="s">
        <v>683</v>
      </c>
      <c r="E827" s="5" t="s">
        <v>2146</v>
      </c>
      <c r="F827" s="6" t="s">
        <v>696</v>
      </c>
    </row>
    <row r="828" spans="2:6" x14ac:dyDescent="0.2">
      <c r="B828" s="5" t="s">
        <v>2148</v>
      </c>
      <c r="C828" s="6" t="s">
        <v>644</v>
      </c>
      <c r="E828" s="5" t="s">
        <v>2146</v>
      </c>
      <c r="F828" s="6" t="s">
        <v>696</v>
      </c>
    </row>
    <row r="829" spans="2:6" x14ac:dyDescent="0.2">
      <c r="B829" s="5" t="s">
        <v>2149</v>
      </c>
      <c r="C829" s="6" t="s">
        <v>2130</v>
      </c>
      <c r="E829" s="5" t="s">
        <v>2146</v>
      </c>
      <c r="F829" s="6" t="s">
        <v>696</v>
      </c>
    </row>
    <row r="830" spans="2:6" x14ac:dyDescent="0.2">
      <c r="B830" s="5" t="s">
        <v>2150</v>
      </c>
      <c r="C830" s="6" t="s">
        <v>2132</v>
      </c>
      <c r="E830" s="5" t="s">
        <v>2146</v>
      </c>
      <c r="F830" s="6" t="s">
        <v>696</v>
      </c>
    </row>
    <row r="831" spans="2:6" x14ac:dyDescent="0.2">
      <c r="B831" s="5" t="s">
        <v>2151</v>
      </c>
      <c r="C831" s="6" t="s">
        <v>2125</v>
      </c>
      <c r="E831" s="5" t="s">
        <v>2152</v>
      </c>
      <c r="F831" s="6" t="s">
        <v>681</v>
      </c>
    </row>
    <row r="832" spans="2:6" x14ac:dyDescent="0.2">
      <c r="B832" s="5" t="s">
        <v>2153</v>
      </c>
      <c r="C832" s="6" t="s">
        <v>683</v>
      </c>
      <c r="E832" s="5" t="s">
        <v>2154</v>
      </c>
      <c r="F832" s="6" t="s">
        <v>685</v>
      </c>
    </row>
    <row r="833" spans="2:6" x14ac:dyDescent="0.2">
      <c r="B833" s="5" t="s">
        <v>2155</v>
      </c>
      <c r="C833" s="6" t="s">
        <v>644</v>
      </c>
      <c r="E833" s="5" t="s">
        <v>2156</v>
      </c>
      <c r="F833" s="6" t="s">
        <v>644</v>
      </c>
    </row>
    <row r="834" spans="2:6" x14ac:dyDescent="0.2">
      <c r="B834" s="5" t="s">
        <v>2157</v>
      </c>
      <c r="C834" s="6" t="s">
        <v>2130</v>
      </c>
      <c r="E834" s="5" t="s">
        <v>2158</v>
      </c>
      <c r="F834" s="6" t="s">
        <v>690</v>
      </c>
    </row>
    <row r="835" spans="2:6" x14ac:dyDescent="0.2">
      <c r="B835" s="5" t="s">
        <v>2159</v>
      </c>
      <c r="C835" s="6" t="s">
        <v>2132</v>
      </c>
      <c r="E835" s="5" t="s">
        <v>2160</v>
      </c>
      <c r="F835" s="6" t="s">
        <v>671</v>
      </c>
    </row>
    <row r="836" spans="2:6" x14ac:dyDescent="0.2">
      <c r="B836" s="5" t="s">
        <v>2161</v>
      </c>
      <c r="C836" s="6" t="s">
        <v>2086</v>
      </c>
      <c r="E836" s="5" t="s">
        <v>2162</v>
      </c>
      <c r="F836" s="6" t="s">
        <v>2088</v>
      </c>
    </row>
    <row r="837" spans="2:6" x14ac:dyDescent="0.2">
      <c r="B837" s="5" t="s">
        <v>2163</v>
      </c>
      <c r="C837" s="6" t="s">
        <v>2125</v>
      </c>
      <c r="E837" s="5" t="s">
        <v>2164</v>
      </c>
      <c r="F837" s="6" t="s">
        <v>696</v>
      </c>
    </row>
    <row r="838" spans="2:6" x14ac:dyDescent="0.2">
      <c r="B838" s="5" t="s">
        <v>2165</v>
      </c>
      <c r="C838" s="6" t="s">
        <v>683</v>
      </c>
      <c r="E838" s="5" t="s">
        <v>2164</v>
      </c>
      <c r="F838" s="6" t="s">
        <v>696</v>
      </c>
    </row>
    <row r="839" spans="2:6" x14ac:dyDescent="0.2">
      <c r="B839" s="5" t="s">
        <v>2166</v>
      </c>
      <c r="C839" s="6" t="s">
        <v>644</v>
      </c>
      <c r="E839" s="5" t="s">
        <v>2164</v>
      </c>
      <c r="F839" s="6" t="s">
        <v>696</v>
      </c>
    </row>
    <row r="840" spans="2:6" x14ac:dyDescent="0.2">
      <c r="B840" s="5" t="s">
        <v>2167</v>
      </c>
      <c r="C840" s="6" t="s">
        <v>2130</v>
      </c>
      <c r="E840" s="5" t="s">
        <v>2164</v>
      </c>
      <c r="F840" s="6" t="s">
        <v>696</v>
      </c>
    </row>
    <row r="841" spans="2:6" x14ac:dyDescent="0.2">
      <c r="B841" s="5" t="s">
        <v>2168</v>
      </c>
      <c r="C841" s="6" t="s">
        <v>2132</v>
      </c>
      <c r="E841" s="5" t="s">
        <v>2164</v>
      </c>
      <c r="F841" s="6" t="s">
        <v>696</v>
      </c>
    </row>
    <row r="842" spans="2:6" x14ac:dyDescent="0.2">
      <c r="B842" s="5" t="s">
        <v>2169</v>
      </c>
      <c r="C842" s="6" t="s">
        <v>2125</v>
      </c>
      <c r="E842" s="5" t="s">
        <v>2170</v>
      </c>
      <c r="F842" s="6" t="s">
        <v>681</v>
      </c>
    </row>
    <row r="843" spans="2:6" x14ac:dyDescent="0.2">
      <c r="B843" s="5" t="s">
        <v>2171</v>
      </c>
      <c r="C843" s="6" t="s">
        <v>683</v>
      </c>
      <c r="E843" s="5" t="s">
        <v>2172</v>
      </c>
      <c r="F843" s="6" t="s">
        <v>685</v>
      </c>
    </row>
    <row r="844" spans="2:6" x14ac:dyDescent="0.2">
      <c r="B844" s="5" t="s">
        <v>2173</v>
      </c>
      <c r="C844" s="6" t="s">
        <v>644</v>
      </c>
      <c r="E844" s="5" t="s">
        <v>2174</v>
      </c>
      <c r="F844" s="6" t="s">
        <v>644</v>
      </c>
    </row>
    <row r="845" spans="2:6" x14ac:dyDescent="0.2">
      <c r="B845" s="5" t="s">
        <v>2175</v>
      </c>
      <c r="C845" s="6" t="s">
        <v>2130</v>
      </c>
      <c r="E845" s="5" t="s">
        <v>2176</v>
      </c>
      <c r="F845" s="6" t="s">
        <v>690</v>
      </c>
    </row>
    <row r="846" spans="2:6" x14ac:dyDescent="0.2">
      <c r="B846" s="5" t="s">
        <v>2177</v>
      </c>
      <c r="C846" s="6" t="s">
        <v>2132</v>
      </c>
      <c r="E846" s="5" t="s">
        <v>2178</v>
      </c>
      <c r="F846" s="6" t="s">
        <v>671</v>
      </c>
    </row>
    <row r="847" spans="2:6" x14ac:dyDescent="0.2">
      <c r="B847" s="5" t="s">
        <v>2179</v>
      </c>
      <c r="C847" s="6" t="s">
        <v>893</v>
      </c>
      <c r="E847" s="5" t="s">
        <v>2180</v>
      </c>
      <c r="F847" s="6" t="s">
        <v>893</v>
      </c>
    </row>
    <row r="848" spans="2:6" x14ac:dyDescent="0.2">
      <c r="B848" s="5" t="s">
        <v>2181</v>
      </c>
      <c r="C848" s="6" t="s">
        <v>2182</v>
      </c>
      <c r="E848" s="5" t="s">
        <v>2181</v>
      </c>
      <c r="F848" s="6" t="s">
        <v>2182</v>
      </c>
    </row>
    <row r="849" spans="2:6" x14ac:dyDescent="0.2">
      <c r="B849" s="5" t="s">
        <v>2183</v>
      </c>
      <c r="C849" s="6" t="s">
        <v>2184</v>
      </c>
      <c r="E849" s="5" t="s">
        <v>2185</v>
      </c>
      <c r="F849" s="6" t="s">
        <v>2184</v>
      </c>
    </row>
    <row r="850" spans="2:6" x14ac:dyDescent="0.2">
      <c r="B850" s="5" t="s">
        <v>2186</v>
      </c>
      <c r="C850" s="6" t="s">
        <v>2187</v>
      </c>
      <c r="E850" s="5" t="s">
        <v>2188</v>
      </c>
      <c r="F850" s="6" t="s">
        <v>2187</v>
      </c>
    </row>
    <row r="851" spans="2:6" x14ac:dyDescent="0.2">
      <c r="B851" s="5" t="s">
        <v>2189</v>
      </c>
      <c r="C851" s="6" t="s">
        <v>2190</v>
      </c>
      <c r="E851" s="5" t="s">
        <v>2191</v>
      </c>
      <c r="F851" s="6" t="s">
        <v>2190</v>
      </c>
    </row>
    <row r="852" spans="2:6" x14ac:dyDescent="0.2">
      <c r="B852" s="5" t="s">
        <v>2192</v>
      </c>
      <c r="C852" s="6" t="s">
        <v>2193</v>
      </c>
      <c r="E852" s="5" t="s">
        <v>2194</v>
      </c>
      <c r="F852" s="6" t="s">
        <v>2193</v>
      </c>
    </row>
    <row r="853" spans="2:6" x14ac:dyDescent="0.2">
      <c r="B853" s="5" t="s">
        <v>2195</v>
      </c>
      <c r="C853" s="6" t="s">
        <v>2196</v>
      </c>
      <c r="E853" s="5" t="s">
        <v>2197</v>
      </c>
      <c r="F853" s="6" t="s">
        <v>2196</v>
      </c>
    </row>
    <row r="854" spans="2:6" x14ac:dyDescent="0.2">
      <c r="B854" s="5" t="s">
        <v>2198</v>
      </c>
      <c r="C854" s="6" t="s">
        <v>2199</v>
      </c>
      <c r="E854" s="5" t="s">
        <v>2200</v>
      </c>
      <c r="F854" s="6" t="s">
        <v>2199</v>
      </c>
    </row>
    <row r="855" spans="2:6" x14ac:dyDescent="0.2">
      <c r="B855" s="5" t="s">
        <v>2201</v>
      </c>
      <c r="C855" s="6" t="s">
        <v>2202</v>
      </c>
      <c r="E855" s="5" t="s">
        <v>2203</v>
      </c>
      <c r="F855" s="6" t="s">
        <v>2202</v>
      </c>
    </row>
    <row r="856" spans="2:6" x14ac:dyDescent="0.2">
      <c r="B856" s="5" t="s">
        <v>2204</v>
      </c>
      <c r="C856" s="6" t="s">
        <v>2205</v>
      </c>
      <c r="E856" s="5" t="s">
        <v>2204</v>
      </c>
      <c r="F856" s="6" t="s">
        <v>2205</v>
      </c>
    </row>
    <row r="857" spans="2:6" x14ac:dyDescent="0.2">
      <c r="B857" s="5" t="s">
        <v>2206</v>
      </c>
      <c r="C857" s="6" t="s">
        <v>2184</v>
      </c>
      <c r="E857" s="5" t="s">
        <v>2207</v>
      </c>
      <c r="F857" s="6" t="s">
        <v>2184</v>
      </c>
    </row>
    <row r="858" spans="2:6" x14ac:dyDescent="0.2">
      <c r="B858" s="5" t="s">
        <v>2208</v>
      </c>
      <c r="C858" s="6" t="s">
        <v>2187</v>
      </c>
      <c r="E858" s="5" t="s">
        <v>2209</v>
      </c>
      <c r="F858" s="6" t="s">
        <v>2187</v>
      </c>
    </row>
    <row r="859" spans="2:6" x14ac:dyDescent="0.2">
      <c r="B859" s="5" t="s">
        <v>2210</v>
      </c>
      <c r="C859" s="6" t="s">
        <v>2190</v>
      </c>
      <c r="E859" s="5" t="s">
        <v>2211</v>
      </c>
      <c r="F859" s="6" t="s">
        <v>2190</v>
      </c>
    </row>
    <row r="860" spans="2:6" x14ac:dyDescent="0.2">
      <c r="B860" s="5" t="s">
        <v>2212</v>
      </c>
      <c r="C860" s="6" t="s">
        <v>2193</v>
      </c>
      <c r="E860" s="5" t="s">
        <v>2213</v>
      </c>
      <c r="F860" s="6" t="s">
        <v>2193</v>
      </c>
    </row>
    <row r="861" spans="2:6" x14ac:dyDescent="0.2">
      <c r="B861" s="5" t="s">
        <v>2214</v>
      </c>
      <c r="C861" s="6" t="s">
        <v>2196</v>
      </c>
      <c r="E861" s="5" t="s">
        <v>2215</v>
      </c>
      <c r="F861" s="6" t="s">
        <v>2196</v>
      </c>
    </row>
    <row r="862" spans="2:6" x14ac:dyDescent="0.2">
      <c r="B862" s="5" t="s">
        <v>2216</v>
      </c>
      <c r="C862" s="6" t="s">
        <v>2199</v>
      </c>
      <c r="E862" s="5" t="s">
        <v>2217</v>
      </c>
      <c r="F862" s="6" t="s">
        <v>2199</v>
      </c>
    </row>
    <row r="863" spans="2:6" x14ac:dyDescent="0.2">
      <c r="B863" s="5" t="s">
        <v>2218</v>
      </c>
      <c r="C863" s="6" t="s">
        <v>2219</v>
      </c>
      <c r="E863" s="5" t="s">
        <v>2220</v>
      </c>
      <c r="F863" s="6" t="s">
        <v>2219</v>
      </c>
    </row>
    <row r="864" spans="2:6" x14ac:dyDescent="0.2">
      <c r="B864" s="5" t="s">
        <v>2221</v>
      </c>
      <c r="C864" s="6" t="s">
        <v>2222</v>
      </c>
      <c r="E864" s="5" t="s">
        <v>2221</v>
      </c>
      <c r="F864" s="6" t="s">
        <v>2222</v>
      </c>
    </row>
    <row r="865" spans="2:6" x14ac:dyDescent="0.2">
      <c r="B865" s="5" t="s">
        <v>2223</v>
      </c>
      <c r="C865" s="6" t="s">
        <v>2224</v>
      </c>
      <c r="E865" s="5" t="s">
        <v>2225</v>
      </c>
      <c r="F865" s="6" t="s">
        <v>2224</v>
      </c>
    </row>
    <row r="866" spans="2:6" x14ac:dyDescent="0.2">
      <c r="B866" s="5" t="s">
        <v>2226</v>
      </c>
      <c r="C866" s="6" t="s">
        <v>2227</v>
      </c>
      <c r="E866" s="5" t="s">
        <v>2228</v>
      </c>
      <c r="F866" s="6" t="s">
        <v>2227</v>
      </c>
    </row>
    <row r="867" spans="2:6" x14ac:dyDescent="0.2">
      <c r="B867" s="9" t="s">
        <v>2229</v>
      </c>
      <c r="C867" s="10" t="s">
        <v>2230</v>
      </c>
      <c r="E867" s="9" t="s">
        <v>2231</v>
      </c>
      <c r="F867" s="10" t="s">
        <v>2230</v>
      </c>
    </row>
  </sheetData>
  <sheetProtection selectLockedCells="1" selectUnlockedCells="1"/>
  <mergeCells count="2">
    <mergeCell ref="B3:C3"/>
    <mergeCell ref="E3:F3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8"/>
  <sheetViews>
    <sheetView tabSelected="1" view="pageBreakPreview" topLeftCell="B1" zoomScale="80" zoomScaleNormal="90" zoomScaleSheetLayoutView="8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A3" sqref="A3:N3"/>
    </sheetView>
  </sheetViews>
  <sheetFormatPr baseColWidth="10" defaultRowHeight="14.25" x14ac:dyDescent="0.2"/>
  <cols>
    <col min="1" max="1" width="20.7109375" style="15" bestFit="1" customWidth="1"/>
    <col min="2" max="2" width="77.5703125" style="15" customWidth="1"/>
    <col min="3" max="3" width="6.42578125" style="15" customWidth="1"/>
    <col min="4" max="4" width="19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22.28515625" style="15" customWidth="1"/>
    <col min="10" max="10" width="20.7109375" style="15" customWidth="1"/>
    <col min="11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6384" width="11.42578125" style="15"/>
  </cols>
  <sheetData>
    <row r="1" spans="1:14" ht="20.25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20.25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20.25" x14ac:dyDescent="0.2">
      <c r="A3" s="129" t="s">
        <v>2636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5"/>
      <c r="K4" s="76"/>
      <c r="L4" s="76"/>
      <c r="M4" s="75"/>
      <c r="N4" s="78"/>
    </row>
    <row r="5" spans="1:14" ht="15" customHeight="1" x14ac:dyDescent="0.25">
      <c r="A5" s="160" t="s">
        <v>2601</v>
      </c>
      <c r="B5" s="132" t="s">
        <v>2602</v>
      </c>
      <c r="C5" s="132" t="s">
        <v>2581</v>
      </c>
      <c r="D5" s="150" t="s">
        <v>2590</v>
      </c>
      <c r="E5" s="163" t="s">
        <v>2588</v>
      </c>
      <c r="F5" s="164"/>
      <c r="G5" s="164"/>
      <c r="H5" s="165"/>
      <c r="I5" s="150" t="s">
        <v>2589</v>
      </c>
      <c r="J5" s="150" t="s">
        <v>2591</v>
      </c>
      <c r="K5" s="150" t="s">
        <v>2592</v>
      </c>
      <c r="L5" s="150" t="s">
        <v>2593</v>
      </c>
      <c r="M5" s="150" t="s">
        <v>2594</v>
      </c>
      <c r="N5" s="153" t="s">
        <v>2595</v>
      </c>
    </row>
    <row r="6" spans="1:14" ht="24.75" customHeight="1" x14ac:dyDescent="0.25">
      <c r="A6" s="161"/>
      <c r="B6" s="133"/>
      <c r="C6" s="133"/>
      <c r="D6" s="151"/>
      <c r="E6" s="156" t="s">
        <v>2222</v>
      </c>
      <c r="F6" s="157"/>
      <c r="G6" s="144" t="s">
        <v>2587</v>
      </c>
      <c r="H6" s="142" t="s">
        <v>2586</v>
      </c>
      <c r="I6" s="151"/>
      <c r="J6" s="151"/>
      <c r="K6" s="151"/>
      <c r="L6" s="151"/>
      <c r="M6" s="151"/>
      <c r="N6" s="154"/>
    </row>
    <row r="7" spans="1:14" ht="15.75" thickBot="1" x14ac:dyDescent="0.3">
      <c r="A7" s="162"/>
      <c r="B7" s="159"/>
      <c r="C7" s="159"/>
      <c r="D7" s="152"/>
      <c r="E7" s="16" t="s">
        <v>2584</v>
      </c>
      <c r="F7" s="16" t="s">
        <v>2585</v>
      </c>
      <c r="G7" s="158"/>
      <c r="H7" s="159"/>
      <c r="I7" s="152"/>
      <c r="J7" s="152"/>
      <c r="K7" s="152"/>
      <c r="L7" s="152"/>
      <c r="M7" s="152"/>
      <c r="N7" s="155"/>
    </row>
    <row r="8" spans="1:14" s="22" customFormat="1" ht="18" customHeight="1" thickBot="1" x14ac:dyDescent="0.3">
      <c r="A8" s="17"/>
      <c r="B8" s="18" t="s">
        <v>2599</v>
      </c>
      <c r="C8" s="19" t="s">
        <v>2603</v>
      </c>
      <c r="D8" s="55">
        <v>2667307543</v>
      </c>
      <c r="E8" s="20">
        <v>0</v>
      </c>
      <c r="F8" s="20">
        <v>0</v>
      </c>
      <c r="G8" s="55">
        <v>2118790812</v>
      </c>
      <c r="H8" s="20">
        <v>0</v>
      </c>
      <c r="I8" s="55">
        <v>4786098355</v>
      </c>
      <c r="J8" s="55">
        <v>2093780758.98</v>
      </c>
      <c r="K8" s="55">
        <v>66263182</v>
      </c>
      <c r="L8" s="55">
        <v>2160043940.98</v>
      </c>
      <c r="M8" s="55">
        <v>2626054414.02</v>
      </c>
      <c r="N8" s="21">
        <v>0.45131624566875411</v>
      </c>
    </row>
    <row r="9" spans="1:14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v>1218081975</v>
      </c>
      <c r="J9" s="27">
        <v>1218081975</v>
      </c>
      <c r="K9" s="116"/>
      <c r="L9" s="27">
        <v>1218081975</v>
      </c>
      <c r="M9" s="27">
        <v>0</v>
      </c>
      <c r="N9" s="28">
        <v>1</v>
      </c>
    </row>
    <row r="10" spans="1:14" s="22" customFormat="1" ht="18" customHeight="1" x14ac:dyDescent="0.25">
      <c r="A10" s="117">
        <v>1</v>
      </c>
      <c r="B10" s="47" t="s">
        <v>8</v>
      </c>
      <c r="C10" s="31" t="s">
        <v>2603</v>
      </c>
      <c r="D10" s="56">
        <v>2367307543</v>
      </c>
      <c r="E10" s="56">
        <v>0</v>
      </c>
      <c r="F10" s="56">
        <v>0</v>
      </c>
      <c r="G10" s="56">
        <v>1200708837</v>
      </c>
      <c r="H10" s="56">
        <v>0</v>
      </c>
      <c r="I10" s="56">
        <v>2367307543</v>
      </c>
      <c r="J10" s="56">
        <v>666779480.98000002</v>
      </c>
      <c r="K10" s="56">
        <v>65911627</v>
      </c>
      <c r="L10" s="56">
        <v>732691107.98000002</v>
      </c>
      <c r="M10" s="56">
        <v>1634616435.02</v>
      </c>
      <c r="N10" s="33">
        <v>0.30950398064946311</v>
      </c>
    </row>
    <row r="11" spans="1:14" s="22" customFormat="1" ht="18" customHeight="1" x14ac:dyDescent="0.25">
      <c r="A11" s="118" t="s">
        <v>11</v>
      </c>
      <c r="B11" s="34" t="s">
        <v>10</v>
      </c>
      <c r="C11" s="36" t="s">
        <v>2603</v>
      </c>
      <c r="D11" s="57">
        <v>2356307543</v>
      </c>
      <c r="E11" s="37">
        <v>0</v>
      </c>
      <c r="F11" s="37">
        <v>0</v>
      </c>
      <c r="G11" s="57">
        <v>0</v>
      </c>
      <c r="H11" s="37">
        <v>0</v>
      </c>
      <c r="I11" s="57">
        <v>2356307543</v>
      </c>
      <c r="J11" s="57">
        <v>666239325</v>
      </c>
      <c r="K11" s="57">
        <v>65808436</v>
      </c>
      <c r="L11" s="57">
        <v>732047761</v>
      </c>
      <c r="M11" s="57">
        <v>1624259782</v>
      </c>
      <c r="N11" s="38">
        <v>0.31067581274555212</v>
      </c>
    </row>
    <row r="12" spans="1:14" s="22" customFormat="1" ht="18" customHeight="1" x14ac:dyDescent="0.25">
      <c r="A12" s="118" t="s">
        <v>172</v>
      </c>
      <c r="B12" s="34" t="s">
        <v>171</v>
      </c>
      <c r="C12" s="36" t="s">
        <v>2603</v>
      </c>
      <c r="D12" s="57">
        <v>2356307543</v>
      </c>
      <c r="E12" s="37">
        <v>0</v>
      </c>
      <c r="F12" s="37">
        <v>0</v>
      </c>
      <c r="G12" s="57">
        <v>0</v>
      </c>
      <c r="H12" s="37">
        <v>0</v>
      </c>
      <c r="I12" s="57">
        <v>2356307543</v>
      </c>
      <c r="J12" s="57">
        <v>666239325</v>
      </c>
      <c r="K12" s="57">
        <v>65808436</v>
      </c>
      <c r="L12" s="57">
        <v>732047761</v>
      </c>
      <c r="M12" s="57">
        <v>1624259782</v>
      </c>
      <c r="N12" s="38">
        <v>0.31067581274555212</v>
      </c>
    </row>
    <row r="13" spans="1:14" s="22" customFormat="1" ht="18" customHeight="1" x14ac:dyDescent="0.25">
      <c r="A13" s="118" t="s">
        <v>175</v>
      </c>
      <c r="B13" s="34" t="s">
        <v>174</v>
      </c>
      <c r="C13" s="36" t="s">
        <v>2603</v>
      </c>
      <c r="D13" s="57">
        <v>1006307543</v>
      </c>
      <c r="E13" s="37">
        <v>0</v>
      </c>
      <c r="F13" s="37">
        <v>0</v>
      </c>
      <c r="G13" s="57">
        <v>0</v>
      </c>
      <c r="H13" s="37">
        <v>0</v>
      </c>
      <c r="I13" s="57">
        <v>1006307543</v>
      </c>
      <c r="J13" s="57">
        <v>329665489</v>
      </c>
      <c r="K13" s="57">
        <v>52216050</v>
      </c>
      <c r="L13" s="57">
        <v>381881539</v>
      </c>
      <c r="M13" s="57">
        <v>624426004</v>
      </c>
      <c r="N13" s="38">
        <v>0.37948790273551591</v>
      </c>
    </row>
    <row r="14" spans="1:14" s="22" customFormat="1" ht="18" customHeight="1" thickBot="1" x14ac:dyDescent="0.3">
      <c r="A14" s="119" t="s">
        <v>178</v>
      </c>
      <c r="B14" s="39" t="s">
        <v>177</v>
      </c>
      <c r="C14" s="41" t="s">
        <v>2603</v>
      </c>
      <c r="D14" s="58">
        <v>1006307543</v>
      </c>
      <c r="E14" s="42">
        <v>0</v>
      </c>
      <c r="F14" s="42">
        <v>0</v>
      </c>
      <c r="G14" s="58">
        <v>0</v>
      </c>
      <c r="H14" s="42">
        <v>0</v>
      </c>
      <c r="I14" s="58">
        <v>1006307543</v>
      </c>
      <c r="J14" s="58">
        <v>329665489</v>
      </c>
      <c r="K14" s="58">
        <v>52216050</v>
      </c>
      <c r="L14" s="58">
        <v>381881539</v>
      </c>
      <c r="M14" s="58">
        <v>624426004</v>
      </c>
      <c r="N14" s="43">
        <v>0.37948790273551591</v>
      </c>
    </row>
    <row r="15" spans="1:14" s="46" customFormat="1" ht="18" customHeight="1" thickBot="1" x14ac:dyDescent="0.25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v>1006307543</v>
      </c>
      <c r="J15" s="27">
        <v>329665489</v>
      </c>
      <c r="K15" s="27">
        <v>52216050</v>
      </c>
      <c r="L15" s="27">
        <v>381881539</v>
      </c>
      <c r="M15" s="27">
        <v>624426004</v>
      </c>
      <c r="N15" s="28">
        <v>0.37948790273551591</v>
      </c>
    </row>
    <row r="16" spans="1:14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v>1350000000</v>
      </c>
      <c r="E16" s="32">
        <v>0</v>
      </c>
      <c r="F16" s="32">
        <v>0</v>
      </c>
      <c r="G16" s="56">
        <v>0</v>
      </c>
      <c r="H16" s="32">
        <v>0</v>
      </c>
      <c r="I16" s="56">
        <v>1350000000</v>
      </c>
      <c r="J16" s="32">
        <v>336573836</v>
      </c>
      <c r="K16" s="56">
        <v>13592386</v>
      </c>
      <c r="L16" s="56">
        <v>350166222</v>
      </c>
      <c r="M16" s="56">
        <v>999833778</v>
      </c>
      <c r="N16" s="33">
        <v>0.25938238666666669</v>
      </c>
    </row>
    <row r="17" spans="1:14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v>1350000000</v>
      </c>
      <c r="E17" s="90">
        <v>0</v>
      </c>
      <c r="F17" s="90">
        <v>0</v>
      </c>
      <c r="G17" s="90">
        <v>0</v>
      </c>
      <c r="H17" s="90">
        <v>0</v>
      </c>
      <c r="I17" s="90">
        <v>1350000000</v>
      </c>
      <c r="J17" s="90">
        <v>336573836</v>
      </c>
      <c r="K17" s="90">
        <v>13592386</v>
      </c>
      <c r="L17" s="90">
        <v>350166222</v>
      </c>
      <c r="M17" s="90">
        <v>999833778</v>
      </c>
      <c r="N17" s="91">
        <v>0.25938238666666669</v>
      </c>
    </row>
    <row r="18" spans="1:14" s="46" customFormat="1" ht="18" customHeight="1" x14ac:dyDescent="0.2">
      <c r="A18" s="48" t="s">
        <v>2597</v>
      </c>
      <c r="B18" s="48" t="s">
        <v>2638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v>427250000</v>
      </c>
      <c r="J18" s="50">
        <v>213618610</v>
      </c>
      <c r="K18" s="51">
        <v>0</v>
      </c>
      <c r="L18" s="51">
        <v>213618610</v>
      </c>
      <c r="M18" s="51">
        <v>213631390</v>
      </c>
      <c r="N18" s="86">
        <v>0.49998504388531306</v>
      </c>
    </row>
    <row r="19" spans="1:14" s="46" customFormat="1" x14ac:dyDescent="0.2">
      <c r="A19" s="48" t="s">
        <v>2611</v>
      </c>
      <c r="B19" s="48" t="s">
        <v>2639</v>
      </c>
      <c r="C19" s="49"/>
      <c r="D19" s="51">
        <v>200000000</v>
      </c>
      <c r="E19" s="50"/>
      <c r="F19" s="50"/>
      <c r="G19" s="68"/>
      <c r="H19" s="50"/>
      <c r="I19" s="51">
        <v>200000000</v>
      </c>
      <c r="J19" s="50">
        <v>122955226</v>
      </c>
      <c r="K19" s="51">
        <v>13592386</v>
      </c>
      <c r="L19" s="51">
        <v>136547612</v>
      </c>
      <c r="M19" s="51">
        <v>63452388</v>
      </c>
      <c r="N19" s="86">
        <v>0.68273806000000004</v>
      </c>
    </row>
    <row r="20" spans="1:14" s="46" customFormat="1" x14ac:dyDescent="0.2">
      <c r="A20" s="48" t="s">
        <v>2600</v>
      </c>
      <c r="B20" s="48" t="s">
        <v>2608</v>
      </c>
      <c r="C20" s="49"/>
      <c r="D20" s="51">
        <v>722750000</v>
      </c>
      <c r="E20" s="50">
        <v>0</v>
      </c>
      <c r="F20" s="50"/>
      <c r="G20" s="68"/>
      <c r="H20" s="50"/>
      <c r="I20" s="51">
        <v>722750000</v>
      </c>
      <c r="J20" s="50">
        <v>0</v>
      </c>
      <c r="K20" s="51">
        <v>0</v>
      </c>
      <c r="L20" s="51">
        <v>0</v>
      </c>
      <c r="M20" s="51">
        <v>722750000</v>
      </c>
      <c r="N20" s="86">
        <v>0</v>
      </c>
    </row>
    <row r="21" spans="1:14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v>11000000</v>
      </c>
      <c r="E21" s="83">
        <v>0</v>
      </c>
      <c r="F21" s="83">
        <v>0</v>
      </c>
      <c r="G21" s="67">
        <v>0</v>
      </c>
      <c r="H21" s="83">
        <v>0</v>
      </c>
      <c r="I21" s="67">
        <v>11000000</v>
      </c>
      <c r="J21" s="83">
        <v>540155.98</v>
      </c>
      <c r="K21" s="67">
        <v>103191</v>
      </c>
      <c r="L21" s="67">
        <v>643346.98</v>
      </c>
      <c r="M21" s="67">
        <v>10356653.02</v>
      </c>
      <c r="N21" s="84">
        <v>5.8486089090909091E-2</v>
      </c>
    </row>
    <row r="22" spans="1:14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v>11000000</v>
      </c>
      <c r="E22" s="37">
        <v>0</v>
      </c>
      <c r="F22" s="37">
        <v>0</v>
      </c>
      <c r="G22" s="57">
        <v>0</v>
      </c>
      <c r="H22" s="37">
        <v>0</v>
      </c>
      <c r="I22" s="57">
        <v>11000000</v>
      </c>
      <c r="J22" s="37">
        <v>540155.98</v>
      </c>
      <c r="K22" s="57">
        <v>103191</v>
      </c>
      <c r="L22" s="57">
        <v>643346.98</v>
      </c>
      <c r="M22" s="57">
        <v>10356653.02</v>
      </c>
      <c r="N22" s="38">
        <v>5.8486089090909091E-2</v>
      </c>
    </row>
    <row r="23" spans="1:14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v>5000000</v>
      </c>
      <c r="E23" s="42">
        <v>0</v>
      </c>
      <c r="F23" s="42">
        <v>0</v>
      </c>
      <c r="G23" s="58">
        <v>0</v>
      </c>
      <c r="H23" s="42">
        <v>0</v>
      </c>
      <c r="I23" s="58">
        <v>5000000</v>
      </c>
      <c r="J23" s="42">
        <v>0</v>
      </c>
      <c r="K23" s="58">
        <v>0</v>
      </c>
      <c r="L23" s="58">
        <v>0</v>
      </c>
      <c r="M23" s="58">
        <v>5000000</v>
      </c>
      <c r="N23" s="43">
        <v>0</v>
      </c>
    </row>
    <row r="24" spans="1:14" s="46" customFormat="1" ht="18" customHeight="1" thickBot="1" x14ac:dyDescent="0.25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6">
        <v>0</v>
      </c>
      <c r="I24" s="27">
        <v>5000000</v>
      </c>
      <c r="J24" s="26">
        <v>0</v>
      </c>
      <c r="K24" s="27">
        <v>0</v>
      </c>
      <c r="L24" s="27">
        <v>0</v>
      </c>
      <c r="M24" s="27">
        <v>5000000</v>
      </c>
      <c r="N24" s="28">
        <v>0</v>
      </c>
    </row>
    <row r="25" spans="1:14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v>6000000</v>
      </c>
      <c r="E25" s="32">
        <v>0</v>
      </c>
      <c r="F25" s="32">
        <v>0</v>
      </c>
      <c r="G25" s="56">
        <v>0</v>
      </c>
      <c r="H25" s="32">
        <v>0</v>
      </c>
      <c r="I25" s="56">
        <v>6000000</v>
      </c>
      <c r="J25" s="32">
        <v>540155.98</v>
      </c>
      <c r="K25" s="56">
        <v>103191</v>
      </c>
      <c r="L25" s="56">
        <v>643346.98</v>
      </c>
      <c r="M25" s="56">
        <v>5356653.0199999996</v>
      </c>
      <c r="N25" s="33">
        <v>0.10722449666666667</v>
      </c>
    </row>
    <row r="26" spans="1:14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v>6000000</v>
      </c>
      <c r="E26" s="42">
        <v>0</v>
      </c>
      <c r="F26" s="42">
        <v>0</v>
      </c>
      <c r="G26" s="58">
        <v>0</v>
      </c>
      <c r="H26" s="42">
        <v>0</v>
      </c>
      <c r="I26" s="58">
        <v>6000000</v>
      </c>
      <c r="J26" s="42">
        <v>540155.98</v>
      </c>
      <c r="K26" s="58">
        <v>103191</v>
      </c>
      <c r="L26" s="58">
        <v>643346.98</v>
      </c>
      <c r="M26" s="58">
        <v>5356653.0199999996</v>
      </c>
      <c r="N26" s="43">
        <v>0.10722449666666667</v>
      </c>
    </row>
    <row r="27" spans="1:14" s="46" customFormat="1" ht="18" customHeight="1" thickBot="1" x14ac:dyDescent="0.25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6">
        <v>0</v>
      </c>
      <c r="I27" s="27">
        <v>6000000</v>
      </c>
      <c r="J27" s="65">
        <v>540155.98</v>
      </c>
      <c r="K27" s="64">
        <v>103191</v>
      </c>
      <c r="L27" s="64">
        <v>643346.98</v>
      </c>
      <c r="M27" s="64">
        <v>5356653.0199999996</v>
      </c>
      <c r="N27" s="66">
        <v>0.10722449666666667</v>
      </c>
    </row>
    <row r="28" spans="1:14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v>1200708837</v>
      </c>
      <c r="H28" s="32"/>
      <c r="I28" s="56">
        <v>1200708837</v>
      </c>
      <c r="J28" s="32">
        <v>208919303</v>
      </c>
      <c r="K28" s="56">
        <v>351555</v>
      </c>
      <c r="L28" s="56">
        <v>209270858</v>
      </c>
      <c r="M28" s="56">
        <v>991437979</v>
      </c>
      <c r="N28" s="86">
        <v>0.17428942933648117</v>
      </c>
    </row>
    <row r="29" spans="1:14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v>1200708837</v>
      </c>
      <c r="J29" s="37">
        <v>208919303</v>
      </c>
      <c r="K29" s="57">
        <v>351555</v>
      </c>
      <c r="L29" s="57">
        <v>209270858</v>
      </c>
      <c r="M29" s="57">
        <v>991437979</v>
      </c>
      <c r="N29" s="86">
        <v>0.17428942933648117</v>
      </c>
    </row>
    <row r="30" spans="1:14" s="46" customFormat="1" ht="18" customHeight="1" x14ac:dyDescent="0.25">
      <c r="A30" s="100" t="s">
        <v>2629</v>
      </c>
      <c r="B30" s="101" t="s">
        <v>2627</v>
      </c>
      <c r="C30" s="104" t="s">
        <v>2604</v>
      </c>
      <c r="D30" s="51"/>
      <c r="E30" s="50"/>
      <c r="F30" s="50"/>
      <c r="G30" s="51">
        <v>1200708837</v>
      </c>
      <c r="H30" s="50"/>
      <c r="I30" s="51">
        <v>1200708837</v>
      </c>
      <c r="J30" s="51">
        <v>208919303</v>
      </c>
      <c r="K30" s="51">
        <v>351555</v>
      </c>
      <c r="L30" s="51">
        <v>209270858</v>
      </c>
      <c r="M30" s="51">
        <v>991437979</v>
      </c>
      <c r="N30" s="86">
        <v>0.17428942933648117</v>
      </c>
    </row>
    <row r="31" spans="1:14" s="46" customFormat="1" ht="18" customHeight="1" x14ac:dyDescent="0.25">
      <c r="A31" s="111"/>
      <c r="B31" s="111"/>
      <c r="C31" s="112"/>
      <c r="D31" s="97"/>
      <c r="E31" s="98"/>
      <c r="F31" s="98"/>
      <c r="G31" s="97"/>
      <c r="H31" s="98"/>
      <c r="I31" s="97"/>
      <c r="J31" s="98"/>
      <c r="K31" s="97"/>
      <c r="L31" s="97"/>
      <c r="M31" s="97"/>
      <c r="N31" s="99"/>
    </row>
    <row r="32" spans="1:14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8"/>
      <c r="K32" s="97"/>
      <c r="L32" s="97"/>
      <c r="M32" s="97"/>
      <c r="N32" s="99"/>
    </row>
    <row r="33" spans="1:250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8"/>
      <c r="K33" s="97"/>
      <c r="L33" s="97"/>
      <c r="M33" s="97"/>
      <c r="N33" s="99"/>
    </row>
    <row r="34" spans="1:250" ht="15" thickBot="1" x14ac:dyDescent="0.25">
      <c r="B34" s="54"/>
      <c r="I34" s="54"/>
      <c r="J34" s="54"/>
      <c r="K34" s="54"/>
    </row>
    <row r="35" spans="1:250" ht="15" thickTop="1" x14ac:dyDescent="0.2">
      <c r="B35" s="115"/>
      <c r="I35" s="115"/>
      <c r="J35" s="115"/>
      <c r="K35" s="115"/>
    </row>
    <row r="36" spans="1:250" ht="18" x14ac:dyDescent="0.25">
      <c r="A36" s="52"/>
      <c r="B36" s="69" t="s">
        <v>2605</v>
      </c>
      <c r="C36" s="69"/>
      <c r="D36" s="69"/>
      <c r="E36" s="69"/>
      <c r="F36" s="73"/>
      <c r="G36" s="71"/>
      <c r="H36" s="69"/>
      <c r="I36" s="70" t="s">
        <v>2606</v>
      </c>
      <c r="J36" s="53"/>
      <c r="K36" s="52"/>
      <c r="L36" s="53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</row>
    <row r="37" spans="1:250" ht="18" x14ac:dyDescent="0.25">
      <c r="A37" s="52"/>
      <c r="B37" s="69" t="s">
        <v>2622</v>
      </c>
      <c r="C37" s="69"/>
      <c r="D37" s="69"/>
      <c r="E37" s="69"/>
      <c r="F37" s="73"/>
      <c r="G37" s="71"/>
      <c r="H37" s="69"/>
      <c r="I37" s="70" t="s">
        <v>2620</v>
      </c>
      <c r="J37" s="53"/>
      <c r="K37" s="52"/>
      <c r="L37" s="5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</row>
    <row r="38" spans="1:250" ht="18" x14ac:dyDescent="0.25">
      <c r="A38" s="52"/>
      <c r="B38" s="69" t="s">
        <v>2607</v>
      </c>
      <c r="C38" s="72"/>
      <c r="D38" s="72"/>
      <c r="E38" s="72"/>
      <c r="F38" s="73"/>
      <c r="G38" s="79"/>
      <c r="H38" s="72"/>
      <c r="I38" s="70" t="s">
        <v>2621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</row>
  </sheetData>
  <mergeCells count="17"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  <mergeCell ref="G6:G7"/>
    <mergeCell ref="H6:H7"/>
  </mergeCells>
  <printOptions horizontalCentered="1"/>
  <pageMargins left="1.1811023622047245" right="1.1811023622047245" top="0.74803149606299213" bottom="0.74803149606299213" header="0.31496062992125984" footer="0.31496062992125984"/>
  <pageSetup paperSize="5" scale="3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2"/>
  <sheetViews>
    <sheetView topLeftCell="B1" workbookViewId="0">
      <pane xSplit="2" ySplit="7" topLeftCell="I24" activePane="bottomRight" state="frozen"/>
      <selection activeCell="B1" sqref="B1"/>
      <selection pane="topRight" activeCell="D1" sqref="D1"/>
      <selection pane="bottomLeft" activeCell="B8" sqref="B8"/>
      <selection pane="bottomRight" activeCell="K30" sqref="K30"/>
    </sheetView>
  </sheetViews>
  <sheetFormatPr baseColWidth="10" defaultRowHeight="14.25" x14ac:dyDescent="0.2"/>
  <cols>
    <col min="1" max="1" width="20.7109375" style="15" bestFit="1" customWidth="1"/>
    <col min="2" max="2" width="90.5703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6384" width="11.42578125" style="15"/>
  </cols>
  <sheetData>
    <row r="1" spans="1:14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34.5" customHeight="1" x14ac:dyDescent="0.2">
      <c r="A3" s="129" t="s">
        <v>2637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5"/>
      <c r="K4" s="76"/>
      <c r="L4" s="76"/>
      <c r="M4" s="75"/>
      <c r="N4" s="78"/>
    </row>
    <row r="5" spans="1:14" ht="15" customHeight="1" x14ac:dyDescent="0.25">
      <c r="A5" s="160" t="s">
        <v>2601</v>
      </c>
      <c r="B5" s="132" t="s">
        <v>2602</v>
      </c>
      <c r="C5" s="132" t="s">
        <v>2581</v>
      </c>
      <c r="D5" s="150" t="s">
        <v>2590</v>
      </c>
      <c r="E5" s="163" t="s">
        <v>2588</v>
      </c>
      <c r="F5" s="164"/>
      <c r="G5" s="164"/>
      <c r="H5" s="165"/>
      <c r="I5" s="150" t="s">
        <v>2589</v>
      </c>
      <c r="J5" s="150" t="s">
        <v>2591</v>
      </c>
      <c r="K5" s="150" t="s">
        <v>2592</v>
      </c>
      <c r="L5" s="150" t="s">
        <v>2593</v>
      </c>
      <c r="M5" s="150" t="s">
        <v>2594</v>
      </c>
      <c r="N5" s="153" t="s">
        <v>2595</v>
      </c>
    </row>
    <row r="6" spans="1:14" ht="24.75" customHeight="1" x14ac:dyDescent="0.25">
      <c r="A6" s="161"/>
      <c r="B6" s="133"/>
      <c r="C6" s="133"/>
      <c r="D6" s="151"/>
      <c r="E6" s="156" t="s">
        <v>2222</v>
      </c>
      <c r="F6" s="157"/>
      <c r="G6" s="144" t="s">
        <v>2587</v>
      </c>
      <c r="H6" s="142" t="s">
        <v>2586</v>
      </c>
      <c r="I6" s="151"/>
      <c r="J6" s="151"/>
      <c r="K6" s="151"/>
      <c r="L6" s="151"/>
      <c r="M6" s="151"/>
      <c r="N6" s="154"/>
    </row>
    <row r="7" spans="1:14" ht="15.75" thickBot="1" x14ac:dyDescent="0.3">
      <c r="A7" s="162"/>
      <c r="B7" s="159"/>
      <c r="C7" s="159"/>
      <c r="D7" s="152"/>
      <c r="E7" s="16" t="s">
        <v>2584</v>
      </c>
      <c r="F7" s="16" t="s">
        <v>2585</v>
      </c>
      <c r="G7" s="158"/>
      <c r="H7" s="159"/>
      <c r="I7" s="152"/>
      <c r="J7" s="152"/>
      <c r="K7" s="152"/>
      <c r="L7" s="152"/>
      <c r="M7" s="152"/>
      <c r="N7" s="155"/>
    </row>
    <row r="8" spans="1:14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>+E9+E10</f>
        <v>0</v>
      </c>
      <c r="F8" s="20">
        <f>+F9+F10</f>
        <v>0</v>
      </c>
      <c r="G8" s="55">
        <f>+G9+G10</f>
        <v>2118790812</v>
      </c>
      <c r="H8" s="20">
        <f>+H9+H10</f>
        <v>0</v>
      </c>
      <c r="I8" s="55">
        <f>+I9+I10+I28</f>
        <v>4786098355</v>
      </c>
      <c r="J8" s="55">
        <f>+J9+J10+J28</f>
        <v>2160043940.98</v>
      </c>
      <c r="K8" s="55">
        <f>+K9+K10+K28</f>
        <v>97408174.140000001</v>
      </c>
      <c r="L8" s="55">
        <f>+L9+L10+L28</f>
        <v>2257452115.1199999</v>
      </c>
      <c r="M8" s="55">
        <f>+M9+M10+M28</f>
        <v>2528646239.8800001</v>
      </c>
      <c r="N8" s="21">
        <f>+L8/I8</f>
        <v>0.47166855916399147</v>
      </c>
    </row>
    <row r="9" spans="1:14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7">
        <f>+MAYO!L9</f>
        <v>1218081975</v>
      </c>
      <c r="K9" s="116"/>
      <c r="L9" s="27">
        <f>+K9+J9</f>
        <v>1218081975</v>
      </c>
      <c r="M9" s="27">
        <f>+I9-L9</f>
        <v>0</v>
      </c>
      <c r="N9" s="28">
        <f>+L9/I9</f>
        <v>1</v>
      </c>
    </row>
    <row r="10" spans="1:14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+D11+D21</f>
        <v>2367307543</v>
      </c>
      <c r="E10" s="56">
        <f>+E11+E21</f>
        <v>0</v>
      </c>
      <c r="F10" s="56">
        <f>+F11+F21</f>
        <v>0</v>
      </c>
      <c r="G10" s="56">
        <f>+G11+G21+G28</f>
        <v>1200708837</v>
      </c>
      <c r="H10" s="56">
        <f t="shared" ref="H10:N10" si="0">+H11+H21</f>
        <v>0</v>
      </c>
      <c r="I10" s="56">
        <f t="shared" si="0"/>
        <v>2367307543</v>
      </c>
      <c r="J10" s="56">
        <f t="shared" si="0"/>
        <v>732691107.98000002</v>
      </c>
      <c r="K10" s="56">
        <f t="shared" si="0"/>
        <v>97198774.140000001</v>
      </c>
      <c r="L10" s="56">
        <f t="shared" si="0"/>
        <v>829889882.12</v>
      </c>
      <c r="M10" s="56">
        <f t="shared" si="0"/>
        <v>1537417660.8800001</v>
      </c>
      <c r="N10" s="60">
        <f t="shared" si="0"/>
        <v>0.41976550802749724</v>
      </c>
    </row>
    <row r="11" spans="1:14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 t="shared" ref="D11:M11" si="1">+D12</f>
        <v>2356307543</v>
      </c>
      <c r="E11" s="37">
        <f t="shared" si="1"/>
        <v>0</v>
      </c>
      <c r="F11" s="37">
        <f t="shared" si="1"/>
        <v>0</v>
      </c>
      <c r="G11" s="57">
        <f t="shared" si="1"/>
        <v>0</v>
      </c>
      <c r="H11" s="37">
        <f t="shared" si="1"/>
        <v>0</v>
      </c>
      <c r="I11" s="57">
        <f t="shared" si="1"/>
        <v>2356307543</v>
      </c>
      <c r="J11" s="57">
        <f t="shared" si="1"/>
        <v>732047761</v>
      </c>
      <c r="K11" s="57">
        <f t="shared" si="1"/>
        <v>97095407</v>
      </c>
      <c r="L11" s="57">
        <f t="shared" si="1"/>
        <v>829143168</v>
      </c>
      <c r="M11" s="57">
        <f t="shared" si="1"/>
        <v>1527164375</v>
      </c>
      <c r="N11" s="38">
        <f t="shared" ref="N11:N20" si="2">+L11/I11</f>
        <v>0.35188240620931543</v>
      </c>
    </row>
    <row r="12" spans="1:14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 t="shared" ref="D12:M12" si="3">+D13+D16</f>
        <v>2356307543</v>
      </c>
      <c r="E12" s="37">
        <f t="shared" si="3"/>
        <v>0</v>
      </c>
      <c r="F12" s="37">
        <f t="shared" si="3"/>
        <v>0</v>
      </c>
      <c r="G12" s="57">
        <f t="shared" si="3"/>
        <v>0</v>
      </c>
      <c r="H12" s="37">
        <f t="shared" si="3"/>
        <v>0</v>
      </c>
      <c r="I12" s="57">
        <f t="shared" si="3"/>
        <v>2356307543</v>
      </c>
      <c r="J12" s="57">
        <f t="shared" si="3"/>
        <v>732047761</v>
      </c>
      <c r="K12" s="57">
        <f t="shared" si="3"/>
        <v>97095407</v>
      </c>
      <c r="L12" s="57">
        <f t="shared" si="3"/>
        <v>829143168</v>
      </c>
      <c r="M12" s="57">
        <f t="shared" si="3"/>
        <v>1527164375</v>
      </c>
      <c r="N12" s="38">
        <f t="shared" si="2"/>
        <v>0.35188240620931543</v>
      </c>
    </row>
    <row r="13" spans="1:14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M14" si="4">+E14</f>
        <v>0</v>
      </c>
      <c r="F13" s="37">
        <f t="shared" si="4"/>
        <v>0</v>
      </c>
      <c r="G13" s="57">
        <f t="shared" si="4"/>
        <v>0</v>
      </c>
      <c r="H13" s="37">
        <f t="shared" si="4"/>
        <v>0</v>
      </c>
      <c r="I13" s="57">
        <f t="shared" si="4"/>
        <v>1006307543</v>
      </c>
      <c r="J13" s="57">
        <f t="shared" si="4"/>
        <v>381881539</v>
      </c>
      <c r="K13" s="57">
        <f t="shared" si="4"/>
        <v>71097661</v>
      </c>
      <c r="L13" s="57">
        <f t="shared" si="4"/>
        <v>452979200</v>
      </c>
      <c r="M13" s="57">
        <f t="shared" si="4"/>
        <v>553328343</v>
      </c>
      <c r="N13" s="38">
        <f t="shared" si="2"/>
        <v>0.45013992307916151</v>
      </c>
    </row>
    <row r="14" spans="1:14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4"/>
        <v>0</v>
      </c>
      <c r="F14" s="42">
        <f t="shared" si="4"/>
        <v>0</v>
      </c>
      <c r="G14" s="58">
        <f t="shared" si="4"/>
        <v>0</v>
      </c>
      <c r="H14" s="42">
        <f t="shared" si="4"/>
        <v>0</v>
      </c>
      <c r="I14" s="58">
        <f t="shared" si="4"/>
        <v>1006307543</v>
      </c>
      <c r="J14" s="58">
        <f t="shared" si="4"/>
        <v>381881539</v>
      </c>
      <c r="K14" s="58">
        <f t="shared" si="4"/>
        <v>71097661</v>
      </c>
      <c r="L14" s="58">
        <f t="shared" si="4"/>
        <v>452979200</v>
      </c>
      <c r="M14" s="58">
        <f t="shared" si="4"/>
        <v>553328343</v>
      </c>
      <c r="N14" s="43">
        <f t="shared" si="2"/>
        <v>0.45013992307916151</v>
      </c>
    </row>
    <row r="15" spans="1:14" s="46" customFormat="1" ht="18" customHeight="1" thickBot="1" x14ac:dyDescent="0.25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f>+D15+E15-F15+G15-H15</f>
        <v>1006307543</v>
      </c>
      <c r="J15" s="27">
        <f>+JUNIO!L15</f>
        <v>381881539</v>
      </c>
      <c r="K15" s="27">
        <v>71097661</v>
      </c>
      <c r="L15" s="27">
        <f>+K15+J15</f>
        <v>452979200</v>
      </c>
      <c r="M15" s="27">
        <f>+I15-L15</f>
        <v>553328343</v>
      </c>
      <c r="N15" s="28">
        <f t="shared" si="2"/>
        <v>0.45013992307916151</v>
      </c>
    </row>
    <row r="16" spans="1:14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 t="shared" ref="D16:M16" si="5">+D17</f>
        <v>1350000000</v>
      </c>
      <c r="E16" s="32">
        <f t="shared" si="5"/>
        <v>0</v>
      </c>
      <c r="F16" s="32">
        <f t="shared" si="5"/>
        <v>0</v>
      </c>
      <c r="G16" s="56">
        <f t="shared" si="5"/>
        <v>0</v>
      </c>
      <c r="H16" s="32">
        <f t="shared" si="5"/>
        <v>0</v>
      </c>
      <c r="I16" s="56">
        <f t="shared" si="5"/>
        <v>1350000000</v>
      </c>
      <c r="J16" s="32">
        <f t="shared" si="5"/>
        <v>350166222</v>
      </c>
      <c r="K16" s="56">
        <f t="shared" si="5"/>
        <v>25997746</v>
      </c>
      <c r="L16" s="56">
        <f t="shared" si="5"/>
        <v>376163968</v>
      </c>
      <c r="M16" s="56">
        <f t="shared" si="5"/>
        <v>973836032</v>
      </c>
      <c r="N16" s="33">
        <f t="shared" si="2"/>
        <v>0.27863997629629628</v>
      </c>
    </row>
    <row r="17" spans="1:14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6">SUM(D18:D20)</f>
        <v>1350000000</v>
      </c>
      <c r="E17" s="90">
        <f t="shared" si="6"/>
        <v>0</v>
      </c>
      <c r="F17" s="90">
        <f t="shared" si="6"/>
        <v>0</v>
      </c>
      <c r="G17" s="90">
        <f t="shared" si="6"/>
        <v>0</v>
      </c>
      <c r="H17" s="90">
        <f t="shared" si="6"/>
        <v>0</v>
      </c>
      <c r="I17" s="90">
        <f t="shared" si="6"/>
        <v>1350000000</v>
      </c>
      <c r="J17" s="90">
        <f t="shared" si="6"/>
        <v>350166222</v>
      </c>
      <c r="K17" s="90">
        <f t="shared" si="6"/>
        <v>25997746</v>
      </c>
      <c r="L17" s="90">
        <f t="shared" si="6"/>
        <v>376163968</v>
      </c>
      <c r="M17" s="90">
        <f t="shared" si="6"/>
        <v>973836032</v>
      </c>
      <c r="N17" s="91">
        <f t="shared" si="2"/>
        <v>0.27863997629629628</v>
      </c>
    </row>
    <row r="18" spans="1:14" s="46" customFormat="1" ht="18" customHeight="1" x14ac:dyDescent="0.2">
      <c r="A18" s="48" t="s">
        <v>2597</v>
      </c>
      <c r="B18" s="48" t="s">
        <v>2610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f>+D18+E18-F18+G18-H18</f>
        <v>427250000</v>
      </c>
      <c r="J18" s="50">
        <f>+JUNIO!L18</f>
        <v>213618610</v>
      </c>
      <c r="K18" s="51">
        <v>0</v>
      </c>
      <c r="L18" s="51">
        <f>+K18+J18</f>
        <v>213618610</v>
      </c>
      <c r="M18" s="51">
        <f>+I18-L18</f>
        <v>213631390</v>
      </c>
      <c r="N18" s="86">
        <f t="shared" si="2"/>
        <v>0.49998504388531306</v>
      </c>
    </row>
    <row r="19" spans="1:14" s="46" customFormat="1" x14ac:dyDescent="0.2">
      <c r="A19" s="48" t="s">
        <v>2611</v>
      </c>
      <c r="B19" s="48" t="s">
        <v>2625</v>
      </c>
      <c r="C19" s="49"/>
      <c r="D19" s="51">
        <v>200000000</v>
      </c>
      <c r="E19" s="50"/>
      <c r="F19" s="50"/>
      <c r="G19" s="68"/>
      <c r="H19" s="50"/>
      <c r="I19" s="51">
        <f>+D19+E19-F19+G19-H19</f>
        <v>200000000</v>
      </c>
      <c r="J19" s="50">
        <f>+JUNIO!L19</f>
        <v>136547612</v>
      </c>
      <c r="K19" s="51">
        <v>25997746</v>
      </c>
      <c r="L19" s="51">
        <f>+K19+J19</f>
        <v>162545358</v>
      </c>
      <c r="M19" s="51">
        <f>+I19-L19</f>
        <v>37454642</v>
      </c>
      <c r="N19" s="86">
        <f t="shared" si="2"/>
        <v>0.81272679000000003</v>
      </c>
    </row>
    <row r="20" spans="1:14" s="46" customFormat="1" x14ac:dyDescent="0.2">
      <c r="A20" s="48" t="s">
        <v>2600</v>
      </c>
      <c r="B20" s="48" t="s">
        <v>2608</v>
      </c>
      <c r="C20" s="49"/>
      <c r="D20" s="51">
        <v>722750000</v>
      </c>
      <c r="E20" s="50">
        <v>0</v>
      </c>
      <c r="F20" s="50"/>
      <c r="G20" s="68"/>
      <c r="H20" s="50"/>
      <c r="I20" s="51">
        <f>+D20+E20-F20+G20-H20</f>
        <v>722750000</v>
      </c>
      <c r="J20" s="50">
        <f>+MARZO!L21</f>
        <v>0</v>
      </c>
      <c r="K20" s="51">
        <v>0</v>
      </c>
      <c r="L20" s="51">
        <f>+K20+J20</f>
        <v>0</v>
      </c>
      <c r="M20" s="51">
        <f>+I20-L20</f>
        <v>722750000</v>
      </c>
      <c r="N20" s="86">
        <f t="shared" si="2"/>
        <v>0</v>
      </c>
    </row>
    <row r="21" spans="1:14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f t="shared" ref="D21:M21" si="7">+D22</f>
        <v>11000000</v>
      </c>
      <c r="E21" s="83">
        <f t="shared" si="7"/>
        <v>0</v>
      </c>
      <c r="F21" s="83">
        <f t="shared" si="7"/>
        <v>0</v>
      </c>
      <c r="G21" s="67">
        <f t="shared" si="7"/>
        <v>0</v>
      </c>
      <c r="H21" s="83">
        <f t="shared" si="7"/>
        <v>0</v>
      </c>
      <c r="I21" s="67">
        <f t="shared" si="7"/>
        <v>11000000</v>
      </c>
      <c r="J21" s="83">
        <f t="shared" si="7"/>
        <v>643346.98</v>
      </c>
      <c r="K21" s="67">
        <f t="shared" si="7"/>
        <v>103367.14</v>
      </c>
      <c r="L21" s="67">
        <f t="shared" si="7"/>
        <v>746714.12</v>
      </c>
      <c r="M21" s="67">
        <f t="shared" si="7"/>
        <v>10253285.879999999</v>
      </c>
      <c r="N21" s="84">
        <f>+L21/I21</f>
        <v>6.7883101818181815E-2</v>
      </c>
    </row>
    <row r="22" spans="1:14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f t="shared" ref="D22:M22" si="8">+D23+D25</f>
        <v>11000000</v>
      </c>
      <c r="E22" s="37">
        <f t="shared" si="8"/>
        <v>0</v>
      </c>
      <c r="F22" s="37">
        <f t="shared" si="8"/>
        <v>0</v>
      </c>
      <c r="G22" s="57">
        <f t="shared" si="8"/>
        <v>0</v>
      </c>
      <c r="H22" s="37">
        <f t="shared" si="8"/>
        <v>0</v>
      </c>
      <c r="I22" s="57">
        <f t="shared" si="8"/>
        <v>11000000</v>
      </c>
      <c r="J22" s="37">
        <f t="shared" si="8"/>
        <v>643346.98</v>
      </c>
      <c r="K22" s="57">
        <f t="shared" si="8"/>
        <v>103367.14</v>
      </c>
      <c r="L22" s="57">
        <f t="shared" si="8"/>
        <v>746714.12</v>
      </c>
      <c r="M22" s="57">
        <f t="shared" si="8"/>
        <v>10253285.879999999</v>
      </c>
      <c r="N22" s="38">
        <f>+L22/I22</f>
        <v>6.7883101818181815E-2</v>
      </c>
    </row>
    <row r="23" spans="1:14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f t="shared" ref="D23:M23" si="9">+D24</f>
        <v>5000000</v>
      </c>
      <c r="E23" s="42">
        <f t="shared" si="9"/>
        <v>0</v>
      </c>
      <c r="F23" s="42">
        <f t="shared" si="9"/>
        <v>0</v>
      </c>
      <c r="G23" s="58">
        <f t="shared" si="9"/>
        <v>0</v>
      </c>
      <c r="H23" s="42">
        <f t="shared" si="9"/>
        <v>0</v>
      </c>
      <c r="I23" s="58">
        <f t="shared" si="9"/>
        <v>5000000</v>
      </c>
      <c r="J23" s="42">
        <f t="shared" si="9"/>
        <v>0</v>
      </c>
      <c r="K23" s="58">
        <f t="shared" si="9"/>
        <v>0</v>
      </c>
      <c r="L23" s="58">
        <f t="shared" si="9"/>
        <v>0</v>
      </c>
      <c r="M23" s="58">
        <f t="shared" si="9"/>
        <v>5000000</v>
      </c>
      <c r="N23" s="43">
        <v>0</v>
      </c>
    </row>
    <row r="24" spans="1:14" s="46" customFormat="1" ht="18" customHeight="1" thickBot="1" x14ac:dyDescent="0.25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6">
        <v>0</v>
      </c>
      <c r="I24" s="27">
        <f>+D24+E24-F24+G24-H24</f>
        <v>5000000</v>
      </c>
      <c r="J24" s="26">
        <f>+ENE!J28</f>
        <v>0</v>
      </c>
      <c r="K24" s="27">
        <v>0</v>
      </c>
      <c r="L24" s="27">
        <f>+K24+J24</f>
        <v>0</v>
      </c>
      <c r="M24" s="27">
        <f>+I24-L24</f>
        <v>5000000</v>
      </c>
      <c r="N24" s="28">
        <v>0</v>
      </c>
    </row>
    <row r="25" spans="1:14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f>+D26</f>
        <v>6000000</v>
      </c>
      <c r="E25" s="32">
        <f t="shared" ref="E25:M26" si="10">+E26</f>
        <v>0</v>
      </c>
      <c r="F25" s="32">
        <f t="shared" si="10"/>
        <v>0</v>
      </c>
      <c r="G25" s="56">
        <f t="shared" si="10"/>
        <v>0</v>
      </c>
      <c r="H25" s="32">
        <f t="shared" si="10"/>
        <v>0</v>
      </c>
      <c r="I25" s="56">
        <f t="shared" si="10"/>
        <v>6000000</v>
      </c>
      <c r="J25" s="32">
        <f t="shared" si="10"/>
        <v>643346.98</v>
      </c>
      <c r="K25" s="56">
        <f t="shared" si="10"/>
        <v>103367.14</v>
      </c>
      <c r="L25" s="56">
        <f t="shared" si="10"/>
        <v>746714.12</v>
      </c>
      <c r="M25" s="56">
        <f t="shared" si="10"/>
        <v>5253285.88</v>
      </c>
      <c r="N25" s="33">
        <f t="shared" ref="N25:N30" si="11">+L25/I25</f>
        <v>0.12445235333333333</v>
      </c>
    </row>
    <row r="26" spans="1:14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f>+D27</f>
        <v>6000000</v>
      </c>
      <c r="E26" s="42">
        <f t="shared" si="10"/>
        <v>0</v>
      </c>
      <c r="F26" s="42">
        <f t="shared" si="10"/>
        <v>0</v>
      </c>
      <c r="G26" s="58">
        <f t="shared" si="10"/>
        <v>0</v>
      </c>
      <c r="H26" s="42">
        <f t="shared" si="10"/>
        <v>0</v>
      </c>
      <c r="I26" s="58">
        <f t="shared" si="10"/>
        <v>6000000</v>
      </c>
      <c r="J26" s="42">
        <f t="shared" si="10"/>
        <v>643346.98</v>
      </c>
      <c r="K26" s="58">
        <f t="shared" si="10"/>
        <v>103367.14</v>
      </c>
      <c r="L26" s="58">
        <f t="shared" si="10"/>
        <v>746714.12</v>
      </c>
      <c r="M26" s="58">
        <f t="shared" si="10"/>
        <v>5253285.88</v>
      </c>
      <c r="N26" s="43">
        <f t="shared" si="11"/>
        <v>0.12445235333333333</v>
      </c>
    </row>
    <row r="27" spans="1:14" s="46" customFormat="1" ht="18" customHeight="1" thickBot="1" x14ac:dyDescent="0.25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6">
        <v>0</v>
      </c>
      <c r="I27" s="27">
        <f>+D27+E27-F27+G27-H27</f>
        <v>6000000</v>
      </c>
      <c r="J27" s="65">
        <f>+JUNIO!L27</f>
        <v>643346.98</v>
      </c>
      <c r="K27" s="64">
        <v>103367.14</v>
      </c>
      <c r="L27" s="64">
        <f>+K27+J27</f>
        <v>746714.12</v>
      </c>
      <c r="M27" s="64">
        <f>+I27-L27</f>
        <v>5253285.88</v>
      </c>
      <c r="N27" s="66">
        <f t="shared" si="11"/>
        <v>0.12445235333333333</v>
      </c>
    </row>
    <row r="28" spans="1:14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f>+G30</f>
        <v>1200708837</v>
      </c>
      <c r="H28" s="32"/>
      <c r="I28" s="56">
        <f t="shared" ref="I28:M29" si="12">+I29</f>
        <v>1200708837</v>
      </c>
      <c r="J28" s="32">
        <f t="shared" si="12"/>
        <v>209270858</v>
      </c>
      <c r="K28" s="56">
        <f t="shared" si="12"/>
        <v>209400</v>
      </c>
      <c r="L28" s="56">
        <f t="shared" si="12"/>
        <v>209480258</v>
      </c>
      <c r="M28" s="56">
        <f t="shared" si="12"/>
        <v>991228579</v>
      </c>
      <c r="N28" s="86">
        <f t="shared" si="11"/>
        <v>0.17446382632061863</v>
      </c>
    </row>
    <row r="29" spans="1:14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f t="shared" si="12"/>
        <v>1200708837</v>
      </c>
      <c r="J29" s="37">
        <f t="shared" si="12"/>
        <v>209270858</v>
      </c>
      <c r="K29" s="57">
        <f t="shared" si="12"/>
        <v>209400</v>
      </c>
      <c r="L29" s="57">
        <f t="shared" si="12"/>
        <v>209480258</v>
      </c>
      <c r="M29" s="57">
        <f t="shared" si="12"/>
        <v>991228579</v>
      </c>
      <c r="N29" s="86">
        <f t="shared" si="11"/>
        <v>0.17446382632061863</v>
      </c>
    </row>
    <row r="30" spans="1:14" s="46" customFormat="1" ht="18" customHeight="1" x14ac:dyDescent="0.25">
      <c r="A30" s="100" t="s">
        <v>2629</v>
      </c>
      <c r="B30" s="101" t="s">
        <v>2627</v>
      </c>
      <c r="C30" s="104" t="s">
        <v>2604</v>
      </c>
      <c r="D30" s="51"/>
      <c r="E30" s="50"/>
      <c r="F30" s="50"/>
      <c r="G30" s="51">
        <v>1200708837</v>
      </c>
      <c r="H30" s="50"/>
      <c r="I30" s="51">
        <f>+D30+E30+F30+G30-H30</f>
        <v>1200708837</v>
      </c>
      <c r="J30" s="51">
        <f>+JUNIO!L30</f>
        <v>209270858</v>
      </c>
      <c r="K30" s="51">
        <f>209400</f>
        <v>209400</v>
      </c>
      <c r="L30" s="51">
        <f>+K30+J30</f>
        <v>209480258</v>
      </c>
      <c r="M30" s="51">
        <f>+I30-L30</f>
        <v>991228579</v>
      </c>
      <c r="N30" s="86">
        <f t="shared" si="11"/>
        <v>0.17446382632061863</v>
      </c>
    </row>
    <row r="31" spans="1:14" s="46" customFormat="1" ht="18" customHeight="1" x14ac:dyDescent="0.25">
      <c r="A31" s="111"/>
      <c r="B31" s="111"/>
      <c r="C31" s="112"/>
      <c r="D31" s="97"/>
      <c r="E31" s="98"/>
      <c r="F31" s="98"/>
      <c r="G31" s="97"/>
      <c r="H31" s="98"/>
      <c r="I31" s="97"/>
      <c r="J31" s="98"/>
      <c r="K31" s="97"/>
      <c r="L31" s="97"/>
      <c r="M31" s="97"/>
      <c r="N31" s="99"/>
    </row>
    <row r="32" spans="1:14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8"/>
      <c r="K32" s="97"/>
      <c r="L32" s="97"/>
      <c r="M32" s="97"/>
      <c r="N32" s="99"/>
    </row>
    <row r="33" spans="1:250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8"/>
      <c r="K33" s="97"/>
      <c r="L33" s="97"/>
      <c r="M33" s="97"/>
      <c r="N33" s="99"/>
    </row>
    <row r="34" spans="1:250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8"/>
      <c r="K34" s="97"/>
      <c r="L34" s="97"/>
      <c r="M34" s="97"/>
      <c r="N34" s="99"/>
    </row>
    <row r="35" spans="1:250" s="46" customFormat="1" ht="18" customHeight="1" x14ac:dyDescent="0.25">
      <c r="A35" s="111"/>
      <c r="B35" s="111"/>
      <c r="C35" s="112"/>
      <c r="D35" s="97"/>
      <c r="E35" s="98"/>
      <c r="F35" s="98"/>
      <c r="G35" s="97"/>
      <c r="H35" s="98"/>
      <c r="I35" s="97"/>
      <c r="J35" s="98"/>
      <c r="K35" s="97"/>
      <c r="L35" s="97"/>
      <c r="M35" s="97"/>
      <c r="N35" s="99"/>
    </row>
    <row r="36" spans="1:250" s="46" customFormat="1" ht="18" customHeight="1" x14ac:dyDescent="0.25">
      <c r="A36" s="111"/>
      <c r="B36" s="111"/>
      <c r="C36" s="112"/>
      <c r="D36" s="97"/>
      <c r="E36" s="98"/>
      <c r="F36" s="98"/>
      <c r="G36" s="97"/>
      <c r="H36" s="98"/>
      <c r="I36" s="97"/>
      <c r="J36" s="98"/>
      <c r="K36" s="97"/>
      <c r="L36" s="97"/>
      <c r="M36" s="97"/>
      <c r="N36" s="99"/>
    </row>
    <row r="37" spans="1:250" s="46" customFormat="1" ht="18" customHeight="1" x14ac:dyDescent="0.25">
      <c r="A37" s="111"/>
      <c r="B37" s="111"/>
      <c r="C37" s="112"/>
      <c r="D37" s="97"/>
      <c r="E37" s="98"/>
      <c r="F37" s="98"/>
      <c r="G37" s="97"/>
      <c r="H37" s="98"/>
      <c r="I37" s="97"/>
      <c r="J37" s="98"/>
      <c r="K37" s="97"/>
      <c r="L37" s="97"/>
      <c r="M37" s="97"/>
      <c r="N37" s="99"/>
    </row>
    <row r="38" spans="1:250" ht="15" thickBot="1" x14ac:dyDescent="0.25">
      <c r="B38" s="54"/>
      <c r="I38" s="54"/>
      <c r="J38" s="54"/>
      <c r="K38" s="54"/>
    </row>
    <row r="39" spans="1:250" ht="15" thickTop="1" x14ac:dyDescent="0.2">
      <c r="B39" s="115"/>
      <c r="I39" s="115"/>
      <c r="J39" s="115"/>
      <c r="K39" s="115"/>
    </row>
    <row r="40" spans="1:250" ht="18" x14ac:dyDescent="0.25">
      <c r="A40" s="52"/>
      <c r="B40" s="69" t="s">
        <v>2605</v>
      </c>
      <c r="C40" s="69"/>
      <c r="D40" s="69"/>
      <c r="E40" s="69"/>
      <c r="F40" s="73"/>
      <c r="G40" s="71"/>
      <c r="H40" s="69"/>
      <c r="I40" s="70" t="s">
        <v>2606</v>
      </c>
      <c r="J40" s="53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</row>
    <row r="41" spans="1:250" ht="18" x14ac:dyDescent="0.25">
      <c r="A41" s="52"/>
      <c r="B41" s="69" t="s">
        <v>2622</v>
      </c>
      <c r="C41" s="69"/>
      <c r="D41" s="69"/>
      <c r="E41" s="69"/>
      <c r="F41" s="73"/>
      <c r="G41" s="71"/>
      <c r="H41" s="69"/>
      <c r="I41" s="70" t="s">
        <v>2620</v>
      </c>
      <c r="J41" s="53"/>
      <c r="K41" s="52"/>
      <c r="L41" s="53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</row>
    <row r="42" spans="1:250" ht="18" x14ac:dyDescent="0.25">
      <c r="A42" s="52"/>
      <c r="B42" s="69" t="s">
        <v>2607</v>
      </c>
      <c r="C42" s="72"/>
      <c r="D42" s="72"/>
      <c r="E42" s="72"/>
      <c r="F42" s="73"/>
      <c r="G42" s="79"/>
      <c r="H42" s="72"/>
      <c r="I42" s="70" t="s">
        <v>2621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</row>
  </sheetData>
  <mergeCells count="17"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</mergeCells>
  <pageMargins left="1.1811023622047245" right="1.1811023622047245" top="0.74803149606299213" bottom="0.74803149606299213" header="0.31496062992125984" footer="0.31496062992125984"/>
  <pageSetup paperSize="5" scale="4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1"/>
  <sheetViews>
    <sheetView zoomScale="80" zoomScaleNormal="8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K19" sqref="K19"/>
    </sheetView>
  </sheetViews>
  <sheetFormatPr baseColWidth="10" defaultRowHeight="14.25" x14ac:dyDescent="0.2"/>
  <cols>
    <col min="1" max="1" width="20.7109375" style="15" bestFit="1" customWidth="1"/>
    <col min="2" max="2" width="90.5703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0" width="19.85546875" style="15" customWidth="1"/>
    <col min="11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6384" width="11.42578125" style="15"/>
  </cols>
  <sheetData>
    <row r="1" spans="1:14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34.5" customHeight="1" x14ac:dyDescent="0.2">
      <c r="A3" s="129" t="s">
        <v>2640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5"/>
      <c r="K4" s="76"/>
      <c r="L4" s="76"/>
      <c r="M4" s="75"/>
      <c r="N4" s="78"/>
    </row>
    <row r="5" spans="1:14" ht="15" customHeight="1" x14ac:dyDescent="0.25">
      <c r="A5" s="160" t="s">
        <v>2601</v>
      </c>
      <c r="B5" s="132" t="s">
        <v>2602</v>
      </c>
      <c r="C5" s="132" t="s">
        <v>2581</v>
      </c>
      <c r="D5" s="150" t="s">
        <v>2590</v>
      </c>
      <c r="E5" s="163" t="s">
        <v>2588</v>
      </c>
      <c r="F5" s="164"/>
      <c r="G5" s="164"/>
      <c r="H5" s="165"/>
      <c r="I5" s="150" t="s">
        <v>2589</v>
      </c>
      <c r="J5" s="150" t="s">
        <v>2591</v>
      </c>
      <c r="K5" s="150" t="s">
        <v>2592</v>
      </c>
      <c r="L5" s="150" t="s">
        <v>2593</v>
      </c>
      <c r="M5" s="150" t="s">
        <v>2594</v>
      </c>
      <c r="N5" s="153" t="s">
        <v>2595</v>
      </c>
    </row>
    <row r="6" spans="1:14" ht="24.75" customHeight="1" x14ac:dyDescent="0.25">
      <c r="A6" s="161"/>
      <c r="B6" s="133"/>
      <c r="C6" s="133"/>
      <c r="D6" s="151"/>
      <c r="E6" s="156" t="s">
        <v>2222</v>
      </c>
      <c r="F6" s="157"/>
      <c r="G6" s="144" t="s">
        <v>2587</v>
      </c>
      <c r="H6" s="142" t="s">
        <v>2586</v>
      </c>
      <c r="I6" s="151"/>
      <c r="J6" s="151"/>
      <c r="K6" s="151"/>
      <c r="L6" s="151"/>
      <c r="M6" s="151"/>
      <c r="N6" s="154"/>
    </row>
    <row r="7" spans="1:14" ht="15.75" thickBot="1" x14ac:dyDescent="0.3">
      <c r="A7" s="162"/>
      <c r="B7" s="159"/>
      <c r="C7" s="159"/>
      <c r="D7" s="152"/>
      <c r="E7" s="16" t="s">
        <v>2584</v>
      </c>
      <c r="F7" s="16" t="s">
        <v>2585</v>
      </c>
      <c r="G7" s="158"/>
      <c r="H7" s="159"/>
      <c r="I7" s="152"/>
      <c r="J7" s="152"/>
      <c r="K7" s="152"/>
      <c r="L7" s="152"/>
      <c r="M7" s="152"/>
      <c r="N7" s="155"/>
    </row>
    <row r="8" spans="1:14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>+E9+E10</f>
        <v>100000000</v>
      </c>
      <c r="F8" s="20">
        <f>+F9+F10</f>
        <v>100000000</v>
      </c>
      <c r="G8" s="55">
        <f>+G9+G10</f>
        <v>2118790812</v>
      </c>
      <c r="H8" s="20">
        <f>+H9+H10</f>
        <v>0</v>
      </c>
      <c r="I8" s="55">
        <f>+I9+I10+I28</f>
        <v>4786098355</v>
      </c>
      <c r="J8" s="55">
        <f>+J9+J10+J28</f>
        <v>2257452115.1199999</v>
      </c>
      <c r="K8" s="55">
        <f>+K9+K10+K28</f>
        <v>82294512.519999996</v>
      </c>
      <c r="L8" s="55">
        <f>+L9+L10+L28</f>
        <v>2339746627.6399999</v>
      </c>
      <c r="M8" s="55">
        <f>+M9+M10+M28</f>
        <v>2446351727.3599997</v>
      </c>
      <c r="N8" s="21">
        <f>+L8/I8</f>
        <v>0.48886304753760118</v>
      </c>
    </row>
    <row r="9" spans="1:14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7">
        <f>+JULIO!L9</f>
        <v>1218081975</v>
      </c>
      <c r="K9" s="116"/>
      <c r="L9" s="27">
        <f>+K9+J9</f>
        <v>1218081975</v>
      </c>
      <c r="M9" s="27">
        <f>+I9-L9</f>
        <v>0</v>
      </c>
      <c r="N9" s="28">
        <f>+L9/I9</f>
        <v>1</v>
      </c>
    </row>
    <row r="10" spans="1:14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+D11+D21</f>
        <v>2367307543</v>
      </c>
      <c r="E10" s="56">
        <f>+E11+E21</f>
        <v>100000000</v>
      </c>
      <c r="F10" s="56">
        <f>+F11+F21</f>
        <v>100000000</v>
      </c>
      <c r="G10" s="56">
        <f>+G11+G21+G28</f>
        <v>1200708837</v>
      </c>
      <c r="H10" s="56">
        <f t="shared" ref="H10:N10" si="0">+H11+H21</f>
        <v>0</v>
      </c>
      <c r="I10" s="56">
        <f t="shared" si="0"/>
        <v>2367307543</v>
      </c>
      <c r="J10" s="56">
        <f t="shared" si="0"/>
        <v>829889882.12</v>
      </c>
      <c r="K10" s="56">
        <f t="shared" si="0"/>
        <v>82093608.519999996</v>
      </c>
      <c r="L10" s="56">
        <f t="shared" si="0"/>
        <v>911983490.63999999</v>
      </c>
      <c r="M10" s="56">
        <f t="shared" si="0"/>
        <v>1455324052.3599999</v>
      </c>
      <c r="N10" s="60">
        <f t="shared" si="0"/>
        <v>0.46466874869827463</v>
      </c>
    </row>
    <row r="11" spans="1:14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 t="shared" ref="D11:M11" si="1">+D12</f>
        <v>2356307543</v>
      </c>
      <c r="E11" s="37">
        <f t="shared" si="1"/>
        <v>100000000</v>
      </c>
      <c r="F11" s="37">
        <f t="shared" si="1"/>
        <v>100000000</v>
      </c>
      <c r="G11" s="57">
        <f t="shared" si="1"/>
        <v>0</v>
      </c>
      <c r="H11" s="37">
        <f t="shared" si="1"/>
        <v>0</v>
      </c>
      <c r="I11" s="57">
        <f t="shared" si="1"/>
        <v>2356307543</v>
      </c>
      <c r="J11" s="57">
        <f t="shared" si="1"/>
        <v>829143168</v>
      </c>
      <c r="K11" s="57">
        <f t="shared" si="1"/>
        <v>81982393</v>
      </c>
      <c r="L11" s="57">
        <f t="shared" si="1"/>
        <v>911125561</v>
      </c>
      <c r="M11" s="57">
        <f t="shared" si="1"/>
        <v>1445181982</v>
      </c>
      <c r="N11" s="38">
        <f t="shared" ref="N11:N20" si="2">+L11/I11</f>
        <v>0.38667514506191097</v>
      </c>
    </row>
    <row r="12" spans="1:14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 t="shared" ref="D12:M12" si="3">+D13+D16</f>
        <v>2356307543</v>
      </c>
      <c r="E12" s="37">
        <f t="shared" si="3"/>
        <v>100000000</v>
      </c>
      <c r="F12" s="37">
        <f t="shared" si="3"/>
        <v>100000000</v>
      </c>
      <c r="G12" s="57">
        <f t="shared" si="3"/>
        <v>0</v>
      </c>
      <c r="H12" s="37">
        <f t="shared" si="3"/>
        <v>0</v>
      </c>
      <c r="I12" s="57">
        <f t="shared" si="3"/>
        <v>2356307543</v>
      </c>
      <c r="J12" s="57">
        <f t="shared" si="3"/>
        <v>829143168</v>
      </c>
      <c r="K12" s="57">
        <f t="shared" si="3"/>
        <v>81982393</v>
      </c>
      <c r="L12" s="57">
        <f t="shared" si="3"/>
        <v>911125561</v>
      </c>
      <c r="M12" s="57">
        <f t="shared" si="3"/>
        <v>1445181982</v>
      </c>
      <c r="N12" s="38">
        <f t="shared" si="2"/>
        <v>0.38667514506191097</v>
      </c>
    </row>
    <row r="13" spans="1:14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M14" si="4">+E14</f>
        <v>0</v>
      </c>
      <c r="F13" s="37">
        <f t="shared" si="4"/>
        <v>0</v>
      </c>
      <c r="G13" s="57">
        <f t="shared" si="4"/>
        <v>0</v>
      </c>
      <c r="H13" s="37">
        <f t="shared" si="4"/>
        <v>0</v>
      </c>
      <c r="I13" s="57">
        <f t="shared" si="4"/>
        <v>1006307543</v>
      </c>
      <c r="J13" s="57">
        <f t="shared" si="4"/>
        <v>452979200</v>
      </c>
      <c r="K13" s="57">
        <f t="shared" si="4"/>
        <v>63854632</v>
      </c>
      <c r="L13" s="57">
        <f t="shared" si="4"/>
        <v>516833832</v>
      </c>
      <c r="M13" s="57">
        <f t="shared" si="4"/>
        <v>489473711</v>
      </c>
      <c r="N13" s="38">
        <f t="shared" si="2"/>
        <v>0.51359431378126918</v>
      </c>
    </row>
    <row r="14" spans="1:14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4"/>
        <v>0</v>
      </c>
      <c r="F14" s="42">
        <f t="shared" si="4"/>
        <v>0</v>
      </c>
      <c r="G14" s="58">
        <f t="shared" si="4"/>
        <v>0</v>
      </c>
      <c r="H14" s="42">
        <f t="shared" si="4"/>
        <v>0</v>
      </c>
      <c r="I14" s="58">
        <f t="shared" si="4"/>
        <v>1006307543</v>
      </c>
      <c r="J14" s="58">
        <f t="shared" si="4"/>
        <v>452979200</v>
      </c>
      <c r="K14" s="58">
        <f t="shared" si="4"/>
        <v>63854632</v>
      </c>
      <c r="L14" s="58">
        <f t="shared" si="4"/>
        <v>516833832</v>
      </c>
      <c r="M14" s="58">
        <f t="shared" si="4"/>
        <v>489473711</v>
      </c>
      <c r="N14" s="43">
        <f t="shared" si="2"/>
        <v>0.51359431378126918</v>
      </c>
    </row>
    <row r="15" spans="1:14" s="46" customFormat="1" ht="18" customHeight="1" thickBot="1" x14ac:dyDescent="0.25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f>+D15+E15-F15+G15-H15</f>
        <v>1006307543</v>
      </c>
      <c r="J15" s="27">
        <f>+JULIO!L15</f>
        <v>452979200</v>
      </c>
      <c r="K15" s="27">
        <v>63854632</v>
      </c>
      <c r="L15" s="27">
        <f>+K15+J15</f>
        <v>516833832</v>
      </c>
      <c r="M15" s="27">
        <f>+I15-L15</f>
        <v>489473711</v>
      </c>
      <c r="N15" s="28">
        <f t="shared" si="2"/>
        <v>0.51359431378126918</v>
      </c>
    </row>
    <row r="16" spans="1:14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 t="shared" ref="D16:M16" si="5">+D17</f>
        <v>1350000000</v>
      </c>
      <c r="E16" s="32">
        <f t="shared" si="5"/>
        <v>100000000</v>
      </c>
      <c r="F16" s="32">
        <f t="shared" si="5"/>
        <v>100000000</v>
      </c>
      <c r="G16" s="56">
        <f t="shared" si="5"/>
        <v>0</v>
      </c>
      <c r="H16" s="32">
        <f t="shared" si="5"/>
        <v>0</v>
      </c>
      <c r="I16" s="56">
        <f t="shared" si="5"/>
        <v>1350000000</v>
      </c>
      <c r="J16" s="32">
        <f t="shared" si="5"/>
        <v>376163968</v>
      </c>
      <c r="K16" s="56">
        <f t="shared" si="5"/>
        <v>18127761</v>
      </c>
      <c r="L16" s="56">
        <f t="shared" si="5"/>
        <v>394291729</v>
      </c>
      <c r="M16" s="56">
        <f t="shared" si="5"/>
        <v>955708271</v>
      </c>
      <c r="N16" s="33">
        <f t="shared" si="2"/>
        <v>0.29206794740740738</v>
      </c>
    </row>
    <row r="17" spans="1:14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6">SUM(D18:D20)</f>
        <v>1350000000</v>
      </c>
      <c r="E17" s="90">
        <f t="shared" si="6"/>
        <v>100000000</v>
      </c>
      <c r="F17" s="90">
        <f t="shared" si="6"/>
        <v>100000000</v>
      </c>
      <c r="G17" s="90">
        <f t="shared" si="6"/>
        <v>0</v>
      </c>
      <c r="H17" s="90">
        <f t="shared" si="6"/>
        <v>0</v>
      </c>
      <c r="I17" s="90">
        <f t="shared" si="6"/>
        <v>1350000000</v>
      </c>
      <c r="J17" s="90">
        <f t="shared" si="6"/>
        <v>376163968</v>
      </c>
      <c r="K17" s="90">
        <f t="shared" si="6"/>
        <v>18127761</v>
      </c>
      <c r="L17" s="90">
        <f t="shared" si="6"/>
        <v>394291729</v>
      </c>
      <c r="M17" s="90">
        <f t="shared" si="6"/>
        <v>955708271</v>
      </c>
      <c r="N17" s="91">
        <f t="shared" si="2"/>
        <v>0.29206794740740738</v>
      </c>
    </row>
    <row r="18" spans="1:14" s="46" customFormat="1" ht="18" customHeight="1" x14ac:dyDescent="0.2">
      <c r="A18" s="48" t="s">
        <v>2597</v>
      </c>
      <c r="B18" s="48" t="s">
        <v>2610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f>+D18+E18-F18+G18-H18</f>
        <v>427250000</v>
      </c>
      <c r="J18" s="50">
        <f>+JULIO!L18</f>
        <v>213618610</v>
      </c>
      <c r="K18" s="51">
        <v>0</v>
      </c>
      <c r="L18" s="51">
        <f>+K18+J18</f>
        <v>213618610</v>
      </c>
      <c r="M18" s="51">
        <f>+I18-L18</f>
        <v>213631390</v>
      </c>
      <c r="N18" s="86">
        <f t="shared" si="2"/>
        <v>0.49998504388531306</v>
      </c>
    </row>
    <row r="19" spans="1:14" s="46" customFormat="1" x14ac:dyDescent="0.2">
      <c r="A19" s="48" t="s">
        <v>2611</v>
      </c>
      <c r="B19" s="48" t="s">
        <v>2625</v>
      </c>
      <c r="C19" s="49"/>
      <c r="D19" s="51">
        <v>200000000</v>
      </c>
      <c r="E19" s="50">
        <v>100000000</v>
      </c>
      <c r="F19" s="50"/>
      <c r="G19" s="68"/>
      <c r="H19" s="50"/>
      <c r="I19" s="51">
        <f>+D19+E19-F19+G19-H19</f>
        <v>300000000</v>
      </c>
      <c r="J19" s="50">
        <f>+JULIO!L19</f>
        <v>162545358</v>
      </c>
      <c r="K19" s="51">
        <f>11033533+7094228</f>
        <v>18127761</v>
      </c>
      <c r="L19" s="51">
        <f>+K19+J19</f>
        <v>180673119</v>
      </c>
      <c r="M19" s="51">
        <f>+I19-L19</f>
        <v>119326881</v>
      </c>
      <c r="N19" s="86">
        <f t="shared" si="2"/>
        <v>0.60224372999999998</v>
      </c>
    </row>
    <row r="20" spans="1:14" s="46" customFormat="1" x14ac:dyDescent="0.2">
      <c r="A20" s="48" t="s">
        <v>2600</v>
      </c>
      <c r="B20" s="48" t="s">
        <v>2608</v>
      </c>
      <c r="C20" s="49"/>
      <c r="D20" s="51">
        <v>722750000</v>
      </c>
      <c r="E20" s="50"/>
      <c r="F20" s="50">
        <v>100000000</v>
      </c>
      <c r="G20" s="68"/>
      <c r="H20" s="50"/>
      <c r="I20" s="51">
        <f>+D20+E20-F20+G20-H20</f>
        <v>622750000</v>
      </c>
      <c r="J20" s="50">
        <f>+JULIO!L20</f>
        <v>0</v>
      </c>
      <c r="K20" s="51">
        <v>0</v>
      </c>
      <c r="L20" s="51">
        <f>+K20+J20</f>
        <v>0</v>
      </c>
      <c r="M20" s="51">
        <f>+I20-L20</f>
        <v>622750000</v>
      </c>
      <c r="N20" s="86">
        <f t="shared" si="2"/>
        <v>0</v>
      </c>
    </row>
    <row r="21" spans="1:14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f t="shared" ref="D21:M21" si="7">+D22</f>
        <v>11000000</v>
      </c>
      <c r="E21" s="83">
        <f t="shared" si="7"/>
        <v>0</v>
      </c>
      <c r="F21" s="83">
        <f t="shared" si="7"/>
        <v>0</v>
      </c>
      <c r="G21" s="67">
        <f t="shared" si="7"/>
        <v>0</v>
      </c>
      <c r="H21" s="83">
        <f t="shared" si="7"/>
        <v>0</v>
      </c>
      <c r="I21" s="67">
        <f t="shared" si="7"/>
        <v>11000000</v>
      </c>
      <c r="J21" s="83">
        <f t="shared" si="7"/>
        <v>746714.12</v>
      </c>
      <c r="K21" s="67">
        <f t="shared" si="7"/>
        <v>111215.52</v>
      </c>
      <c r="L21" s="67">
        <f t="shared" si="7"/>
        <v>857929.64</v>
      </c>
      <c r="M21" s="67">
        <f t="shared" si="7"/>
        <v>10142070.359999999</v>
      </c>
      <c r="N21" s="84">
        <f>+L21/I21</f>
        <v>7.7993603636363637E-2</v>
      </c>
    </row>
    <row r="22" spans="1:14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f t="shared" ref="D22:M22" si="8">+D23+D25</f>
        <v>11000000</v>
      </c>
      <c r="E22" s="37">
        <f t="shared" si="8"/>
        <v>0</v>
      </c>
      <c r="F22" s="37">
        <f t="shared" si="8"/>
        <v>0</v>
      </c>
      <c r="G22" s="57">
        <f t="shared" si="8"/>
        <v>0</v>
      </c>
      <c r="H22" s="37">
        <f t="shared" si="8"/>
        <v>0</v>
      </c>
      <c r="I22" s="57">
        <f t="shared" si="8"/>
        <v>11000000</v>
      </c>
      <c r="J22" s="37">
        <f t="shared" si="8"/>
        <v>746714.12</v>
      </c>
      <c r="K22" s="57">
        <f t="shared" si="8"/>
        <v>111215.52</v>
      </c>
      <c r="L22" s="57">
        <f t="shared" si="8"/>
        <v>857929.64</v>
      </c>
      <c r="M22" s="57">
        <f t="shared" si="8"/>
        <v>10142070.359999999</v>
      </c>
      <c r="N22" s="38">
        <f>+L22/I22</f>
        <v>7.7993603636363637E-2</v>
      </c>
    </row>
    <row r="23" spans="1:14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f t="shared" ref="D23:M23" si="9">+D24</f>
        <v>5000000</v>
      </c>
      <c r="E23" s="42">
        <f t="shared" si="9"/>
        <v>0</v>
      </c>
      <c r="F23" s="42">
        <f t="shared" si="9"/>
        <v>0</v>
      </c>
      <c r="G23" s="58">
        <f t="shared" si="9"/>
        <v>0</v>
      </c>
      <c r="H23" s="42">
        <f t="shared" si="9"/>
        <v>0</v>
      </c>
      <c r="I23" s="58">
        <f t="shared" si="9"/>
        <v>5000000</v>
      </c>
      <c r="J23" s="42">
        <f t="shared" si="9"/>
        <v>0</v>
      </c>
      <c r="K23" s="58">
        <f t="shared" si="9"/>
        <v>0</v>
      </c>
      <c r="L23" s="58">
        <f t="shared" si="9"/>
        <v>0</v>
      </c>
      <c r="M23" s="58">
        <f t="shared" si="9"/>
        <v>5000000</v>
      </c>
      <c r="N23" s="43">
        <v>0</v>
      </c>
    </row>
    <row r="24" spans="1:14" s="46" customFormat="1" ht="18" customHeight="1" thickBot="1" x14ac:dyDescent="0.25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6">
        <v>0</v>
      </c>
      <c r="I24" s="27">
        <f>+D24+E24-F24+G24-H24</f>
        <v>5000000</v>
      </c>
      <c r="J24" s="26">
        <f>+JULIO!L24</f>
        <v>0</v>
      </c>
      <c r="K24" s="27">
        <v>0</v>
      </c>
      <c r="L24" s="27">
        <f>+K24+J24</f>
        <v>0</v>
      </c>
      <c r="M24" s="27">
        <f>+I24-L24</f>
        <v>5000000</v>
      </c>
      <c r="N24" s="28">
        <v>0</v>
      </c>
    </row>
    <row r="25" spans="1:14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f>+D26</f>
        <v>6000000</v>
      </c>
      <c r="E25" s="32">
        <f t="shared" ref="E25:M26" si="10">+E26</f>
        <v>0</v>
      </c>
      <c r="F25" s="32">
        <f t="shared" si="10"/>
        <v>0</v>
      </c>
      <c r="G25" s="56">
        <f t="shared" si="10"/>
        <v>0</v>
      </c>
      <c r="H25" s="32">
        <f t="shared" si="10"/>
        <v>0</v>
      </c>
      <c r="I25" s="56">
        <f t="shared" si="10"/>
        <v>6000000</v>
      </c>
      <c r="J25" s="32">
        <f t="shared" si="10"/>
        <v>746714.12</v>
      </c>
      <c r="K25" s="56">
        <f t="shared" si="10"/>
        <v>111215.52</v>
      </c>
      <c r="L25" s="56">
        <f t="shared" si="10"/>
        <v>857929.64</v>
      </c>
      <c r="M25" s="56">
        <f t="shared" si="10"/>
        <v>5142070.3600000003</v>
      </c>
      <c r="N25" s="33">
        <f t="shared" ref="N25:N30" si="11">+L25/I25</f>
        <v>0.14298827333333333</v>
      </c>
    </row>
    <row r="26" spans="1:14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f>+D27</f>
        <v>6000000</v>
      </c>
      <c r="E26" s="42">
        <f t="shared" si="10"/>
        <v>0</v>
      </c>
      <c r="F26" s="42">
        <f t="shared" si="10"/>
        <v>0</v>
      </c>
      <c r="G26" s="58">
        <f t="shared" si="10"/>
        <v>0</v>
      </c>
      <c r="H26" s="42">
        <f t="shared" si="10"/>
        <v>0</v>
      </c>
      <c r="I26" s="58">
        <f t="shared" si="10"/>
        <v>6000000</v>
      </c>
      <c r="J26" s="42">
        <f t="shared" si="10"/>
        <v>746714.12</v>
      </c>
      <c r="K26" s="58">
        <f t="shared" si="10"/>
        <v>111215.52</v>
      </c>
      <c r="L26" s="58">
        <f t="shared" si="10"/>
        <v>857929.64</v>
      </c>
      <c r="M26" s="58">
        <f t="shared" si="10"/>
        <v>5142070.3600000003</v>
      </c>
      <c r="N26" s="43">
        <f t="shared" si="11"/>
        <v>0.14298827333333333</v>
      </c>
    </row>
    <row r="27" spans="1:14" s="46" customFormat="1" ht="18" customHeight="1" thickBot="1" x14ac:dyDescent="0.25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6">
        <v>0</v>
      </c>
      <c r="I27" s="27">
        <f>+D27+E27-F27+G27-H27</f>
        <v>6000000</v>
      </c>
      <c r="J27" s="65">
        <f>+JULIO!L27</f>
        <v>746714.12</v>
      </c>
      <c r="K27" s="64">
        <v>111215.52</v>
      </c>
      <c r="L27" s="64">
        <f>+K27+J27</f>
        <v>857929.64</v>
      </c>
      <c r="M27" s="64">
        <f>+I27-L27</f>
        <v>5142070.3600000003</v>
      </c>
      <c r="N27" s="66">
        <f t="shared" si="11"/>
        <v>0.14298827333333333</v>
      </c>
    </row>
    <row r="28" spans="1:14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f>+G30</f>
        <v>1200708837</v>
      </c>
      <c r="H28" s="32"/>
      <c r="I28" s="56">
        <f t="shared" ref="I28:M29" si="12">+I29</f>
        <v>1200708837</v>
      </c>
      <c r="J28" s="32">
        <f t="shared" si="12"/>
        <v>209480258</v>
      </c>
      <c r="K28" s="56">
        <f t="shared" si="12"/>
        <v>200904</v>
      </c>
      <c r="L28" s="56">
        <f t="shared" si="12"/>
        <v>209681162</v>
      </c>
      <c r="M28" s="56">
        <f t="shared" si="12"/>
        <v>991027675</v>
      </c>
      <c r="N28" s="86">
        <f t="shared" si="11"/>
        <v>0.17463114748442549</v>
      </c>
    </row>
    <row r="29" spans="1:14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f t="shared" si="12"/>
        <v>1200708837</v>
      </c>
      <c r="J29" s="37">
        <f t="shared" si="12"/>
        <v>209480258</v>
      </c>
      <c r="K29" s="57">
        <f t="shared" si="12"/>
        <v>200904</v>
      </c>
      <c r="L29" s="57">
        <f t="shared" si="12"/>
        <v>209681162</v>
      </c>
      <c r="M29" s="57">
        <f t="shared" si="12"/>
        <v>991027675</v>
      </c>
      <c r="N29" s="86">
        <f t="shared" si="11"/>
        <v>0.17463114748442549</v>
      </c>
    </row>
    <row r="30" spans="1:14" s="46" customFormat="1" ht="18" customHeight="1" x14ac:dyDescent="0.25">
      <c r="A30" s="100" t="s">
        <v>2629</v>
      </c>
      <c r="B30" s="101" t="s">
        <v>2627</v>
      </c>
      <c r="C30" s="104" t="s">
        <v>2604</v>
      </c>
      <c r="D30" s="51"/>
      <c r="E30" s="50"/>
      <c r="F30" s="50"/>
      <c r="G30" s="51">
        <v>1200708837</v>
      </c>
      <c r="H30" s="50"/>
      <c r="I30" s="51">
        <f>+D30+E30+F30+G30-H30</f>
        <v>1200708837</v>
      </c>
      <c r="J30" s="51">
        <f>+JULIO!L30</f>
        <v>209480258</v>
      </c>
      <c r="K30" s="51">
        <v>200904</v>
      </c>
      <c r="L30" s="51">
        <f>+K30+J30</f>
        <v>209681162</v>
      </c>
      <c r="M30" s="51">
        <f>+I30-L30</f>
        <v>991027675</v>
      </c>
      <c r="N30" s="86">
        <f t="shared" si="11"/>
        <v>0.17463114748442549</v>
      </c>
    </row>
    <row r="31" spans="1:14" s="46" customFormat="1" ht="18" customHeight="1" x14ac:dyDescent="0.25">
      <c r="A31" s="111"/>
      <c r="B31" s="111"/>
      <c r="C31" s="112"/>
      <c r="D31" s="97"/>
      <c r="E31" s="98"/>
      <c r="F31" s="98"/>
      <c r="G31" s="97"/>
      <c r="H31" s="98"/>
      <c r="I31" s="97"/>
      <c r="J31" s="97"/>
      <c r="K31" s="97"/>
      <c r="L31" s="97"/>
      <c r="M31" s="97"/>
      <c r="N31" s="99"/>
    </row>
    <row r="32" spans="1:14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7"/>
      <c r="K32" s="97"/>
      <c r="L32" s="97"/>
      <c r="M32" s="97"/>
      <c r="N32" s="99"/>
    </row>
    <row r="33" spans="1:250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7"/>
      <c r="K33" s="97"/>
      <c r="L33" s="97"/>
      <c r="M33" s="97"/>
      <c r="N33" s="99"/>
    </row>
    <row r="34" spans="1:250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8"/>
      <c r="K34" s="97"/>
      <c r="L34" s="97"/>
      <c r="M34" s="97"/>
      <c r="N34" s="99"/>
    </row>
    <row r="35" spans="1:250" s="46" customFormat="1" ht="18" customHeight="1" x14ac:dyDescent="0.25">
      <c r="A35" s="111"/>
      <c r="B35" s="111"/>
      <c r="C35" s="112"/>
      <c r="D35" s="97"/>
      <c r="E35" s="98"/>
      <c r="F35" s="98"/>
      <c r="G35" s="97"/>
      <c r="H35" s="98"/>
      <c r="I35" s="97"/>
      <c r="J35" s="98"/>
      <c r="K35" s="97"/>
      <c r="L35" s="97"/>
      <c r="M35" s="97"/>
      <c r="N35" s="99"/>
    </row>
    <row r="36" spans="1:250" s="46" customFormat="1" ht="18" customHeight="1" x14ac:dyDescent="0.25">
      <c r="A36" s="111"/>
      <c r="B36" s="111"/>
      <c r="C36" s="112"/>
      <c r="D36" s="97"/>
      <c r="E36" s="98"/>
      <c r="F36" s="98"/>
      <c r="G36" s="97"/>
      <c r="H36" s="98"/>
      <c r="I36" s="97"/>
      <c r="J36" s="98"/>
      <c r="K36" s="97"/>
      <c r="L36" s="97"/>
      <c r="M36" s="97"/>
      <c r="N36" s="99"/>
    </row>
    <row r="37" spans="1:250" ht="15" thickBot="1" x14ac:dyDescent="0.25">
      <c r="B37" s="54"/>
      <c r="I37" s="54"/>
      <c r="J37" s="54"/>
      <c r="K37" s="54"/>
    </row>
    <row r="38" spans="1:250" ht="15" thickTop="1" x14ac:dyDescent="0.2">
      <c r="B38" s="115"/>
      <c r="I38" s="115"/>
      <c r="J38" s="115"/>
      <c r="K38" s="115"/>
    </row>
    <row r="39" spans="1:250" ht="18" x14ac:dyDescent="0.25">
      <c r="A39" s="52"/>
      <c r="B39" s="69" t="s">
        <v>2605</v>
      </c>
      <c r="C39" s="69"/>
      <c r="D39" s="69"/>
      <c r="E39" s="69"/>
      <c r="F39" s="73"/>
      <c r="G39" s="71"/>
      <c r="H39" s="69"/>
      <c r="I39" s="70" t="s">
        <v>2606</v>
      </c>
      <c r="J39" s="53"/>
      <c r="K39" s="52"/>
      <c r="L39" s="53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</row>
    <row r="40" spans="1:250" ht="18" x14ac:dyDescent="0.25">
      <c r="A40" s="52"/>
      <c r="B40" s="69" t="s">
        <v>2622</v>
      </c>
      <c r="C40" s="69"/>
      <c r="D40" s="69"/>
      <c r="E40" s="69"/>
      <c r="F40" s="73"/>
      <c r="G40" s="71"/>
      <c r="H40" s="69"/>
      <c r="I40" s="70" t="s">
        <v>2620</v>
      </c>
      <c r="J40" s="53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</row>
    <row r="41" spans="1:250" ht="18" x14ac:dyDescent="0.25">
      <c r="A41" s="52"/>
      <c r="B41" s="69" t="s">
        <v>2607</v>
      </c>
      <c r="C41" s="72"/>
      <c r="D41" s="72"/>
      <c r="E41" s="72"/>
      <c r="F41" s="73"/>
      <c r="G41" s="79"/>
      <c r="H41" s="72"/>
      <c r="I41" s="70" t="s">
        <v>2621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</row>
  </sheetData>
  <mergeCells count="17"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  <mergeCell ref="G6:G7"/>
    <mergeCell ref="H6:H7"/>
  </mergeCells>
  <pageMargins left="1.1811023622047245" right="1.1811023622047245" top="0.74803149606299213" bottom="0.74803149606299213" header="0.31496062992125984" footer="0.31496062992125984"/>
  <pageSetup paperSize="5" scale="4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1"/>
  <sheetViews>
    <sheetView workbookViewId="0">
      <pane xSplit="4" ySplit="8" topLeftCell="I17" activePane="bottomRight" state="frozen"/>
      <selection pane="topRight" activeCell="E1" sqref="E1"/>
      <selection pane="bottomLeft" activeCell="A9" sqref="A9"/>
      <selection pane="bottomRight" activeCell="K27" sqref="K27"/>
    </sheetView>
  </sheetViews>
  <sheetFormatPr baseColWidth="10" defaultRowHeight="14.25" x14ac:dyDescent="0.2"/>
  <cols>
    <col min="1" max="1" width="20.7109375" style="15" bestFit="1" customWidth="1"/>
    <col min="2" max="2" width="90.5703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0" width="19.85546875" style="59" customWidth="1"/>
    <col min="11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6384" width="11.42578125" style="15"/>
  </cols>
  <sheetData>
    <row r="1" spans="1:14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34.5" customHeight="1" x14ac:dyDescent="0.2">
      <c r="A3" s="129" t="s">
        <v>2641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6"/>
      <c r="K4" s="76"/>
      <c r="L4" s="76"/>
      <c r="M4" s="75"/>
      <c r="N4" s="78"/>
    </row>
    <row r="5" spans="1:14" ht="15" customHeight="1" x14ac:dyDescent="0.25">
      <c r="A5" s="160" t="s">
        <v>2601</v>
      </c>
      <c r="B5" s="132" t="s">
        <v>2602</v>
      </c>
      <c r="C5" s="132" t="s">
        <v>2581</v>
      </c>
      <c r="D5" s="150" t="s">
        <v>2590</v>
      </c>
      <c r="E5" s="163" t="s">
        <v>2588</v>
      </c>
      <c r="F5" s="164"/>
      <c r="G5" s="164"/>
      <c r="H5" s="165"/>
      <c r="I5" s="150" t="s">
        <v>2589</v>
      </c>
      <c r="J5" s="166" t="s">
        <v>2591</v>
      </c>
      <c r="K5" s="150" t="s">
        <v>2592</v>
      </c>
      <c r="L5" s="150" t="s">
        <v>2593</v>
      </c>
      <c r="M5" s="150" t="s">
        <v>2594</v>
      </c>
      <c r="N5" s="153" t="s">
        <v>2595</v>
      </c>
    </row>
    <row r="6" spans="1:14" ht="24.75" customHeight="1" x14ac:dyDescent="0.25">
      <c r="A6" s="161"/>
      <c r="B6" s="133"/>
      <c r="C6" s="133"/>
      <c r="D6" s="151"/>
      <c r="E6" s="156" t="s">
        <v>2222</v>
      </c>
      <c r="F6" s="157"/>
      <c r="G6" s="144" t="s">
        <v>2587</v>
      </c>
      <c r="H6" s="142" t="s">
        <v>2586</v>
      </c>
      <c r="I6" s="151"/>
      <c r="J6" s="167"/>
      <c r="K6" s="151"/>
      <c r="L6" s="151"/>
      <c r="M6" s="151"/>
      <c r="N6" s="154"/>
    </row>
    <row r="7" spans="1:14" ht="15.75" thickBot="1" x14ac:dyDescent="0.3">
      <c r="A7" s="162"/>
      <c r="B7" s="159"/>
      <c r="C7" s="159"/>
      <c r="D7" s="152"/>
      <c r="E7" s="16" t="s">
        <v>2584</v>
      </c>
      <c r="F7" s="16" t="s">
        <v>2585</v>
      </c>
      <c r="G7" s="158"/>
      <c r="H7" s="159"/>
      <c r="I7" s="152"/>
      <c r="J7" s="168"/>
      <c r="K7" s="152"/>
      <c r="L7" s="152"/>
      <c r="M7" s="152"/>
      <c r="N7" s="155"/>
    </row>
    <row r="8" spans="1:14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>+E9+E10</f>
        <v>100000000</v>
      </c>
      <c r="F8" s="20">
        <f>+F9+F10</f>
        <v>100000000</v>
      </c>
      <c r="G8" s="55">
        <f>+G9+G10</f>
        <v>2118790812</v>
      </c>
      <c r="H8" s="20">
        <f>+H9+H10</f>
        <v>0</v>
      </c>
      <c r="I8" s="55">
        <f>+I9+I10+I28</f>
        <v>4786098355</v>
      </c>
      <c r="J8" s="55">
        <f>+J9+J10+J28</f>
        <v>2339746627.6399999</v>
      </c>
      <c r="K8" s="55">
        <f>+K9+K10+K28</f>
        <v>56387255.740000002</v>
      </c>
      <c r="L8" s="55">
        <f>+L9+L10+L28</f>
        <v>2396133883.3800001</v>
      </c>
      <c r="M8" s="55">
        <f>+M9+M10+M28</f>
        <v>2389964471.6199999</v>
      </c>
      <c r="N8" s="21">
        <f>+L8/I8</f>
        <v>0.50064451368342178</v>
      </c>
    </row>
    <row r="9" spans="1:14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7">
        <f>+AGOSTO!L9</f>
        <v>1218081975</v>
      </c>
      <c r="K9" s="116"/>
      <c r="L9" s="27">
        <f>+K9+J9</f>
        <v>1218081975</v>
      </c>
      <c r="M9" s="27">
        <f>+I9-L9</f>
        <v>0</v>
      </c>
      <c r="N9" s="28">
        <f>+L9/I9</f>
        <v>1</v>
      </c>
    </row>
    <row r="10" spans="1:14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+D11+D21</f>
        <v>2367307543</v>
      </c>
      <c r="E10" s="56">
        <f>+E11+E21</f>
        <v>100000000</v>
      </c>
      <c r="F10" s="56">
        <f>+F11+F21</f>
        <v>100000000</v>
      </c>
      <c r="G10" s="56">
        <f>+G11+G21+G28</f>
        <v>1200708837</v>
      </c>
      <c r="H10" s="56">
        <f t="shared" ref="H10:N10" si="0">+H11+H21</f>
        <v>0</v>
      </c>
      <c r="I10" s="56">
        <f t="shared" si="0"/>
        <v>2367307543</v>
      </c>
      <c r="J10" s="56">
        <f t="shared" si="0"/>
        <v>911983490.63999999</v>
      </c>
      <c r="K10" s="56">
        <f t="shared" si="0"/>
        <v>56186351.740000002</v>
      </c>
      <c r="L10" s="56">
        <f t="shared" si="0"/>
        <v>968169842.38</v>
      </c>
      <c r="M10" s="56">
        <f t="shared" si="0"/>
        <v>1399137700.6199999</v>
      </c>
      <c r="N10" s="60">
        <f t="shared" si="0"/>
        <v>0.50015430383262816</v>
      </c>
    </row>
    <row r="11" spans="1:14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 t="shared" ref="D11:M11" si="1">+D12</f>
        <v>2356307543</v>
      </c>
      <c r="E11" s="37">
        <f t="shared" si="1"/>
        <v>100000000</v>
      </c>
      <c r="F11" s="37">
        <f t="shared" si="1"/>
        <v>100000000</v>
      </c>
      <c r="G11" s="57">
        <f t="shared" si="1"/>
        <v>0</v>
      </c>
      <c r="H11" s="37">
        <f t="shared" si="1"/>
        <v>0</v>
      </c>
      <c r="I11" s="57">
        <f t="shared" si="1"/>
        <v>2356307543</v>
      </c>
      <c r="J11" s="57">
        <f t="shared" si="1"/>
        <v>911125561</v>
      </c>
      <c r="K11" s="57">
        <f t="shared" si="1"/>
        <v>56057706</v>
      </c>
      <c r="L11" s="57">
        <f t="shared" si="1"/>
        <v>967183267</v>
      </c>
      <c r="M11" s="57">
        <f t="shared" si="1"/>
        <v>1389124276</v>
      </c>
      <c r="N11" s="38">
        <f t="shared" ref="N11:N20" si="2">+L11/I11</f>
        <v>0.41046563292353727</v>
      </c>
    </row>
    <row r="12" spans="1:14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 t="shared" ref="D12:M12" si="3">+D13+D16</f>
        <v>2356307543</v>
      </c>
      <c r="E12" s="37">
        <f t="shared" si="3"/>
        <v>100000000</v>
      </c>
      <c r="F12" s="37">
        <f t="shared" si="3"/>
        <v>100000000</v>
      </c>
      <c r="G12" s="57">
        <f t="shared" si="3"/>
        <v>0</v>
      </c>
      <c r="H12" s="37">
        <f t="shared" si="3"/>
        <v>0</v>
      </c>
      <c r="I12" s="57">
        <f t="shared" si="3"/>
        <v>2356307543</v>
      </c>
      <c r="J12" s="57">
        <f t="shared" si="3"/>
        <v>911125561</v>
      </c>
      <c r="K12" s="57">
        <f t="shared" si="3"/>
        <v>56057706</v>
      </c>
      <c r="L12" s="57">
        <f t="shared" si="3"/>
        <v>967183267</v>
      </c>
      <c r="M12" s="57">
        <f t="shared" si="3"/>
        <v>1389124276</v>
      </c>
      <c r="N12" s="38">
        <f t="shared" si="2"/>
        <v>0.41046563292353727</v>
      </c>
    </row>
    <row r="13" spans="1:14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M14" si="4">+E14</f>
        <v>0</v>
      </c>
      <c r="F13" s="37">
        <f t="shared" si="4"/>
        <v>0</v>
      </c>
      <c r="G13" s="57">
        <f t="shared" si="4"/>
        <v>0</v>
      </c>
      <c r="H13" s="37">
        <f t="shared" si="4"/>
        <v>0</v>
      </c>
      <c r="I13" s="57">
        <f t="shared" si="4"/>
        <v>1006307543</v>
      </c>
      <c r="J13" s="57">
        <f t="shared" si="4"/>
        <v>516833832</v>
      </c>
      <c r="K13" s="57">
        <f t="shared" si="4"/>
        <v>46989582</v>
      </c>
      <c r="L13" s="57">
        <f t="shared" si="4"/>
        <v>563823414</v>
      </c>
      <c r="M13" s="57">
        <f t="shared" si="4"/>
        <v>442484129</v>
      </c>
      <c r="N13" s="38">
        <f t="shared" si="2"/>
        <v>0.56028936473946311</v>
      </c>
    </row>
    <row r="14" spans="1:14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4"/>
        <v>0</v>
      </c>
      <c r="F14" s="42">
        <f t="shared" si="4"/>
        <v>0</v>
      </c>
      <c r="G14" s="58">
        <f t="shared" si="4"/>
        <v>0</v>
      </c>
      <c r="H14" s="42">
        <f t="shared" si="4"/>
        <v>0</v>
      </c>
      <c r="I14" s="58">
        <f t="shared" si="4"/>
        <v>1006307543</v>
      </c>
      <c r="J14" s="58">
        <f t="shared" si="4"/>
        <v>516833832</v>
      </c>
      <c r="K14" s="58">
        <f t="shared" si="4"/>
        <v>46989582</v>
      </c>
      <c r="L14" s="58">
        <f t="shared" si="4"/>
        <v>563823414</v>
      </c>
      <c r="M14" s="58">
        <f t="shared" si="4"/>
        <v>442484129</v>
      </c>
      <c r="N14" s="43">
        <f t="shared" si="2"/>
        <v>0.56028936473946311</v>
      </c>
    </row>
    <row r="15" spans="1:14" s="46" customFormat="1" ht="18" customHeight="1" thickBot="1" x14ac:dyDescent="0.25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f>+D15+E15-F15+G15-H15</f>
        <v>1006307543</v>
      </c>
      <c r="J15" s="27">
        <f>+AGOSTO!L15</f>
        <v>516833832</v>
      </c>
      <c r="K15" s="27">
        <v>46989582</v>
      </c>
      <c r="L15" s="27">
        <f>+K15+J15</f>
        <v>563823414</v>
      </c>
      <c r="M15" s="27">
        <f>+I15-L15</f>
        <v>442484129</v>
      </c>
      <c r="N15" s="28">
        <f t="shared" si="2"/>
        <v>0.56028936473946311</v>
      </c>
    </row>
    <row r="16" spans="1:14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 t="shared" ref="D16:M16" si="5">+D17</f>
        <v>1350000000</v>
      </c>
      <c r="E16" s="32">
        <f t="shared" si="5"/>
        <v>100000000</v>
      </c>
      <c r="F16" s="32">
        <f t="shared" si="5"/>
        <v>100000000</v>
      </c>
      <c r="G16" s="56">
        <f t="shared" si="5"/>
        <v>0</v>
      </c>
      <c r="H16" s="32">
        <f t="shared" si="5"/>
        <v>0</v>
      </c>
      <c r="I16" s="56">
        <f t="shared" si="5"/>
        <v>1350000000</v>
      </c>
      <c r="J16" s="56">
        <f t="shared" si="5"/>
        <v>394291729</v>
      </c>
      <c r="K16" s="56">
        <f t="shared" si="5"/>
        <v>9068124</v>
      </c>
      <c r="L16" s="56">
        <f t="shared" si="5"/>
        <v>403359853</v>
      </c>
      <c r="M16" s="56">
        <f t="shared" si="5"/>
        <v>946640147</v>
      </c>
      <c r="N16" s="33">
        <f t="shared" si="2"/>
        <v>0.2987850762962963</v>
      </c>
    </row>
    <row r="17" spans="1:14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6">SUM(D18:D20)</f>
        <v>1350000000</v>
      </c>
      <c r="E17" s="90">
        <f t="shared" si="6"/>
        <v>100000000</v>
      </c>
      <c r="F17" s="90">
        <f t="shared" si="6"/>
        <v>100000000</v>
      </c>
      <c r="G17" s="90">
        <f t="shared" si="6"/>
        <v>0</v>
      </c>
      <c r="H17" s="90">
        <f t="shared" si="6"/>
        <v>0</v>
      </c>
      <c r="I17" s="90">
        <f t="shared" si="6"/>
        <v>1350000000</v>
      </c>
      <c r="J17" s="90">
        <f t="shared" si="6"/>
        <v>394291729</v>
      </c>
      <c r="K17" s="90">
        <f t="shared" si="6"/>
        <v>9068124</v>
      </c>
      <c r="L17" s="90">
        <f t="shared" si="6"/>
        <v>403359853</v>
      </c>
      <c r="M17" s="90">
        <f t="shared" si="6"/>
        <v>946640147</v>
      </c>
      <c r="N17" s="91">
        <f t="shared" si="2"/>
        <v>0.2987850762962963</v>
      </c>
    </row>
    <row r="18" spans="1:14" s="46" customFormat="1" ht="18" customHeight="1" x14ac:dyDescent="0.2">
      <c r="A18" s="48" t="s">
        <v>2597</v>
      </c>
      <c r="B18" s="48" t="s">
        <v>2610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f>+D18+E18-F18+G18-H18</f>
        <v>427250000</v>
      </c>
      <c r="J18" s="51">
        <f>+AGOSTO!L18</f>
        <v>213618610</v>
      </c>
      <c r="K18" s="51">
        <v>0</v>
      </c>
      <c r="L18" s="51">
        <f>+K18+J18</f>
        <v>213618610</v>
      </c>
      <c r="M18" s="51">
        <f>+I18-L18</f>
        <v>213631390</v>
      </c>
      <c r="N18" s="86">
        <f t="shared" si="2"/>
        <v>0.49998504388531306</v>
      </c>
    </row>
    <row r="19" spans="1:14" s="46" customFormat="1" x14ac:dyDescent="0.2">
      <c r="A19" s="48" t="s">
        <v>2611</v>
      </c>
      <c r="B19" s="48" t="s">
        <v>2625</v>
      </c>
      <c r="C19" s="49"/>
      <c r="D19" s="51">
        <v>200000000</v>
      </c>
      <c r="E19" s="50">
        <v>100000000</v>
      </c>
      <c r="F19" s="50"/>
      <c r="G19" s="68"/>
      <c r="H19" s="50"/>
      <c r="I19" s="51">
        <f>+D19+E19-F19+G19-H19</f>
        <v>300000000</v>
      </c>
      <c r="J19" s="51">
        <f>+AGOSTO!L19</f>
        <v>180673119</v>
      </c>
      <c r="K19" s="51">
        <f>8847292+220832</f>
        <v>9068124</v>
      </c>
      <c r="L19" s="51">
        <f>+K19+J19</f>
        <v>189741243</v>
      </c>
      <c r="M19" s="51">
        <f>+I19-L19</f>
        <v>110258757</v>
      </c>
      <c r="N19" s="86">
        <f t="shared" si="2"/>
        <v>0.63247081000000005</v>
      </c>
    </row>
    <row r="20" spans="1:14" s="46" customFormat="1" x14ac:dyDescent="0.2">
      <c r="A20" s="48" t="s">
        <v>2600</v>
      </c>
      <c r="B20" s="48" t="s">
        <v>2608</v>
      </c>
      <c r="C20" s="49"/>
      <c r="D20" s="51">
        <v>722750000</v>
      </c>
      <c r="E20" s="50"/>
      <c r="F20" s="50">
        <v>100000000</v>
      </c>
      <c r="G20" s="68"/>
      <c r="H20" s="50"/>
      <c r="I20" s="51">
        <f>+D20+E20-F20+G20-H20</f>
        <v>622750000</v>
      </c>
      <c r="J20" s="51">
        <f>+AGOSTO!L20</f>
        <v>0</v>
      </c>
      <c r="K20" s="51">
        <v>0</v>
      </c>
      <c r="L20" s="51">
        <f>+K20+J20</f>
        <v>0</v>
      </c>
      <c r="M20" s="51">
        <f>+I20-L20</f>
        <v>622750000</v>
      </c>
      <c r="N20" s="86">
        <f t="shared" si="2"/>
        <v>0</v>
      </c>
    </row>
    <row r="21" spans="1:14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f t="shared" ref="D21:M21" si="7">+D22</f>
        <v>11000000</v>
      </c>
      <c r="E21" s="83">
        <f t="shared" si="7"/>
        <v>0</v>
      </c>
      <c r="F21" s="83">
        <f t="shared" si="7"/>
        <v>0</v>
      </c>
      <c r="G21" s="67">
        <f t="shared" si="7"/>
        <v>0</v>
      </c>
      <c r="H21" s="83">
        <f t="shared" si="7"/>
        <v>0</v>
      </c>
      <c r="I21" s="67">
        <f t="shared" si="7"/>
        <v>11000000</v>
      </c>
      <c r="J21" s="67">
        <f t="shared" si="7"/>
        <v>857929.64</v>
      </c>
      <c r="K21" s="67">
        <f t="shared" si="7"/>
        <v>128645.74</v>
      </c>
      <c r="L21" s="67">
        <f t="shared" si="7"/>
        <v>986575.38</v>
      </c>
      <c r="M21" s="67">
        <f t="shared" si="7"/>
        <v>10013424.620000001</v>
      </c>
      <c r="N21" s="84">
        <f>+L21/I21</f>
        <v>8.9688670909090912E-2</v>
      </c>
    </row>
    <row r="22" spans="1:14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f t="shared" ref="D22:M22" si="8">+D23+D25</f>
        <v>11000000</v>
      </c>
      <c r="E22" s="37">
        <f t="shared" si="8"/>
        <v>0</v>
      </c>
      <c r="F22" s="37">
        <f t="shared" si="8"/>
        <v>0</v>
      </c>
      <c r="G22" s="57">
        <f t="shared" si="8"/>
        <v>0</v>
      </c>
      <c r="H22" s="37">
        <f t="shared" si="8"/>
        <v>0</v>
      </c>
      <c r="I22" s="57">
        <f t="shared" si="8"/>
        <v>11000000</v>
      </c>
      <c r="J22" s="57">
        <f t="shared" si="8"/>
        <v>857929.64</v>
      </c>
      <c r="K22" s="57">
        <f t="shared" si="8"/>
        <v>128645.74</v>
      </c>
      <c r="L22" s="57">
        <f t="shared" si="8"/>
        <v>986575.38</v>
      </c>
      <c r="M22" s="57">
        <f t="shared" si="8"/>
        <v>10013424.620000001</v>
      </c>
      <c r="N22" s="38">
        <f>+L22/I22</f>
        <v>8.9688670909090912E-2</v>
      </c>
    </row>
    <row r="23" spans="1:14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f t="shared" ref="D23:M23" si="9">+D24</f>
        <v>5000000</v>
      </c>
      <c r="E23" s="42">
        <f t="shared" si="9"/>
        <v>0</v>
      </c>
      <c r="F23" s="42">
        <f t="shared" si="9"/>
        <v>0</v>
      </c>
      <c r="G23" s="58">
        <f t="shared" si="9"/>
        <v>0</v>
      </c>
      <c r="H23" s="42">
        <f t="shared" si="9"/>
        <v>0</v>
      </c>
      <c r="I23" s="58">
        <f t="shared" si="9"/>
        <v>5000000</v>
      </c>
      <c r="J23" s="58">
        <f t="shared" si="9"/>
        <v>0</v>
      </c>
      <c r="K23" s="58">
        <f t="shared" si="9"/>
        <v>0</v>
      </c>
      <c r="L23" s="58">
        <f t="shared" si="9"/>
        <v>0</v>
      </c>
      <c r="M23" s="58">
        <f t="shared" si="9"/>
        <v>5000000</v>
      </c>
      <c r="N23" s="43">
        <v>0</v>
      </c>
    </row>
    <row r="24" spans="1:14" s="46" customFormat="1" ht="18" customHeight="1" thickBot="1" x14ac:dyDescent="0.25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6">
        <v>0</v>
      </c>
      <c r="I24" s="27">
        <f>+D24+E24-F24+G24-H24</f>
        <v>5000000</v>
      </c>
      <c r="J24" s="27">
        <f>+AGOSTO!L24</f>
        <v>0</v>
      </c>
      <c r="K24" s="27">
        <v>0</v>
      </c>
      <c r="L24" s="27">
        <f>+K24+J24</f>
        <v>0</v>
      </c>
      <c r="M24" s="27">
        <f>+I24-L24</f>
        <v>5000000</v>
      </c>
      <c r="N24" s="28">
        <v>0</v>
      </c>
    </row>
    <row r="25" spans="1:14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f>+D26</f>
        <v>6000000</v>
      </c>
      <c r="E25" s="32">
        <f t="shared" ref="E25:M26" si="10">+E26</f>
        <v>0</v>
      </c>
      <c r="F25" s="32">
        <f t="shared" si="10"/>
        <v>0</v>
      </c>
      <c r="G25" s="56">
        <f t="shared" si="10"/>
        <v>0</v>
      </c>
      <c r="H25" s="32">
        <f t="shared" si="10"/>
        <v>0</v>
      </c>
      <c r="I25" s="56">
        <f t="shared" si="10"/>
        <v>6000000</v>
      </c>
      <c r="J25" s="56">
        <f t="shared" si="10"/>
        <v>857929.64</v>
      </c>
      <c r="K25" s="56">
        <f t="shared" si="10"/>
        <v>128645.74</v>
      </c>
      <c r="L25" s="56">
        <f t="shared" si="10"/>
        <v>986575.38</v>
      </c>
      <c r="M25" s="56">
        <f t="shared" si="10"/>
        <v>5013424.62</v>
      </c>
      <c r="N25" s="33">
        <f t="shared" ref="N25:N30" si="11">+L25/I25</f>
        <v>0.16442923000000001</v>
      </c>
    </row>
    <row r="26" spans="1:14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f>+D27</f>
        <v>6000000</v>
      </c>
      <c r="E26" s="42">
        <f t="shared" si="10"/>
        <v>0</v>
      </c>
      <c r="F26" s="42">
        <f t="shared" si="10"/>
        <v>0</v>
      </c>
      <c r="G26" s="58">
        <f t="shared" si="10"/>
        <v>0</v>
      </c>
      <c r="H26" s="42">
        <f t="shared" si="10"/>
        <v>0</v>
      </c>
      <c r="I26" s="58">
        <f t="shared" si="10"/>
        <v>6000000</v>
      </c>
      <c r="J26" s="58">
        <f t="shared" si="10"/>
        <v>857929.64</v>
      </c>
      <c r="K26" s="58">
        <f t="shared" si="10"/>
        <v>128645.74</v>
      </c>
      <c r="L26" s="58">
        <f t="shared" si="10"/>
        <v>986575.38</v>
      </c>
      <c r="M26" s="58">
        <f t="shared" si="10"/>
        <v>5013424.62</v>
      </c>
      <c r="N26" s="43">
        <f t="shared" si="11"/>
        <v>0.16442923000000001</v>
      </c>
    </row>
    <row r="27" spans="1:14" s="46" customFormat="1" ht="18" customHeight="1" thickBot="1" x14ac:dyDescent="0.25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6">
        <v>0</v>
      </c>
      <c r="I27" s="27">
        <f>+D27+E27-F27+G27-H27</f>
        <v>6000000</v>
      </c>
      <c r="J27" s="64">
        <f>+AGOSTO!L27</f>
        <v>857929.64</v>
      </c>
      <c r="K27" s="64">
        <v>128645.74</v>
      </c>
      <c r="L27" s="64">
        <f>+K27+J27</f>
        <v>986575.38</v>
      </c>
      <c r="M27" s="64">
        <f>+I27-L27</f>
        <v>5013424.62</v>
      </c>
      <c r="N27" s="66">
        <f t="shared" si="11"/>
        <v>0.16442923000000001</v>
      </c>
    </row>
    <row r="28" spans="1:14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f>+G30</f>
        <v>1200708837</v>
      </c>
      <c r="H28" s="32"/>
      <c r="I28" s="56">
        <f t="shared" ref="I28:M29" si="12">+I29</f>
        <v>1200708837</v>
      </c>
      <c r="J28" s="56">
        <f t="shared" si="12"/>
        <v>209681162</v>
      </c>
      <c r="K28" s="56">
        <f t="shared" si="12"/>
        <v>200904</v>
      </c>
      <c r="L28" s="56">
        <f t="shared" si="12"/>
        <v>209882066</v>
      </c>
      <c r="M28" s="56">
        <f t="shared" si="12"/>
        <v>990826771</v>
      </c>
      <c r="N28" s="86">
        <f t="shared" si="11"/>
        <v>0.17479846864823234</v>
      </c>
    </row>
    <row r="29" spans="1:14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f t="shared" si="12"/>
        <v>1200708837</v>
      </c>
      <c r="J29" s="57">
        <f t="shared" si="12"/>
        <v>209681162</v>
      </c>
      <c r="K29" s="57">
        <f t="shared" si="12"/>
        <v>200904</v>
      </c>
      <c r="L29" s="57">
        <f t="shared" si="12"/>
        <v>209882066</v>
      </c>
      <c r="M29" s="57">
        <f t="shared" si="12"/>
        <v>990826771</v>
      </c>
      <c r="N29" s="86">
        <f t="shared" si="11"/>
        <v>0.17479846864823234</v>
      </c>
    </row>
    <row r="30" spans="1:14" s="46" customFormat="1" ht="18" customHeight="1" x14ac:dyDescent="0.25">
      <c r="A30" s="100" t="s">
        <v>2629</v>
      </c>
      <c r="B30" s="101" t="s">
        <v>2627</v>
      </c>
      <c r="C30" s="104" t="s">
        <v>2604</v>
      </c>
      <c r="D30" s="51"/>
      <c r="E30" s="50"/>
      <c r="F30" s="50"/>
      <c r="G30" s="51">
        <v>1200708837</v>
      </c>
      <c r="H30" s="50"/>
      <c r="I30" s="51">
        <f>+D30+E30+F30+G30-H30</f>
        <v>1200708837</v>
      </c>
      <c r="J30" s="51">
        <f>+AGOSTO!L30</f>
        <v>209681162</v>
      </c>
      <c r="K30" s="51">
        <v>200904</v>
      </c>
      <c r="L30" s="51">
        <f>+K30+J30</f>
        <v>209882066</v>
      </c>
      <c r="M30" s="51">
        <f>+I30-L30</f>
        <v>990826771</v>
      </c>
      <c r="N30" s="86">
        <f t="shared" si="11"/>
        <v>0.17479846864823234</v>
      </c>
    </row>
    <row r="31" spans="1:14" s="46" customFormat="1" ht="18" customHeight="1" x14ac:dyDescent="0.25">
      <c r="A31" s="111"/>
      <c r="B31" s="111"/>
      <c r="C31" s="112"/>
      <c r="D31" s="97"/>
      <c r="E31" s="98"/>
      <c r="F31" s="98"/>
      <c r="G31" s="97"/>
      <c r="H31" s="98"/>
      <c r="I31" s="97"/>
      <c r="J31" s="97"/>
      <c r="K31" s="97"/>
      <c r="L31" s="97"/>
      <c r="M31" s="97"/>
      <c r="N31" s="99"/>
    </row>
    <row r="32" spans="1:14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7"/>
      <c r="K32" s="97"/>
      <c r="L32" s="97"/>
      <c r="M32" s="97"/>
      <c r="N32" s="99"/>
    </row>
    <row r="33" spans="1:250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7"/>
      <c r="K33" s="97"/>
      <c r="L33" s="97"/>
      <c r="M33" s="97"/>
      <c r="N33" s="99"/>
    </row>
    <row r="34" spans="1:250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7"/>
      <c r="K34" s="97"/>
      <c r="L34" s="97"/>
      <c r="M34" s="97"/>
      <c r="N34" s="99"/>
    </row>
    <row r="35" spans="1:250" s="46" customFormat="1" ht="18" customHeight="1" x14ac:dyDescent="0.25">
      <c r="A35" s="111"/>
      <c r="B35" s="111"/>
      <c r="C35" s="112"/>
      <c r="D35" s="97"/>
      <c r="E35" s="98"/>
      <c r="F35" s="98"/>
      <c r="G35" s="97"/>
      <c r="H35" s="98"/>
      <c r="I35" s="97"/>
      <c r="J35" s="97"/>
      <c r="K35" s="97"/>
      <c r="L35" s="97"/>
      <c r="M35" s="97"/>
      <c r="N35" s="99"/>
    </row>
    <row r="36" spans="1:250" s="46" customFormat="1" ht="18" customHeight="1" x14ac:dyDescent="0.25">
      <c r="A36" s="111"/>
      <c r="B36" s="111"/>
      <c r="C36" s="112"/>
      <c r="D36" s="97"/>
      <c r="E36" s="98"/>
      <c r="F36" s="98"/>
      <c r="G36" s="97"/>
      <c r="H36" s="98"/>
      <c r="I36" s="97"/>
      <c r="J36" s="97"/>
      <c r="K36" s="97"/>
      <c r="L36" s="97"/>
      <c r="M36" s="97"/>
      <c r="N36" s="99"/>
    </row>
    <row r="37" spans="1:250" ht="15" thickBot="1" x14ac:dyDescent="0.25">
      <c r="B37" s="54"/>
      <c r="I37" s="54"/>
      <c r="J37" s="120"/>
      <c r="K37" s="54"/>
    </row>
    <row r="38" spans="1:250" ht="15" thickTop="1" x14ac:dyDescent="0.2">
      <c r="B38" s="115"/>
      <c r="I38" s="115"/>
      <c r="J38" s="121"/>
      <c r="K38" s="115"/>
    </row>
    <row r="39" spans="1:250" ht="18" x14ac:dyDescent="0.25">
      <c r="A39" s="52"/>
      <c r="B39" s="69" t="s">
        <v>2605</v>
      </c>
      <c r="C39" s="69"/>
      <c r="D39" s="69"/>
      <c r="E39" s="69"/>
      <c r="F39" s="73"/>
      <c r="G39" s="71"/>
      <c r="H39" s="69"/>
      <c r="I39" s="70" t="s">
        <v>2606</v>
      </c>
      <c r="J39" s="122"/>
      <c r="K39" s="52"/>
      <c r="L39" s="53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</row>
    <row r="40" spans="1:250" ht="18" x14ac:dyDescent="0.25">
      <c r="A40" s="52"/>
      <c r="B40" s="69" t="s">
        <v>2622</v>
      </c>
      <c r="C40" s="69"/>
      <c r="D40" s="69"/>
      <c r="E40" s="69"/>
      <c r="F40" s="73"/>
      <c r="G40" s="71"/>
      <c r="H40" s="69"/>
      <c r="I40" s="70" t="s">
        <v>2620</v>
      </c>
      <c r="J40" s="122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</row>
    <row r="41" spans="1:250" ht="18" x14ac:dyDescent="0.25">
      <c r="A41" s="52"/>
      <c r="B41" s="69" t="s">
        <v>2607</v>
      </c>
      <c r="C41" s="72"/>
      <c r="D41" s="72"/>
      <c r="E41" s="72"/>
      <c r="F41" s="73"/>
      <c r="G41" s="79"/>
      <c r="H41" s="72"/>
      <c r="I41" s="70" t="s">
        <v>2621</v>
      </c>
      <c r="J41" s="123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</row>
  </sheetData>
  <mergeCells count="17"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</mergeCells>
  <pageMargins left="1.1811023622047245" right="0.78740157480314965" top="0.78740157480314965" bottom="0.78740157480314965" header="0.31496062992125984" footer="0.31496062992125984"/>
  <pageSetup paperSize="5" scale="48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1"/>
  <sheetViews>
    <sheetView workbookViewId="0">
      <pane xSplit="3" ySplit="8" topLeftCell="J21" activePane="bottomRight" state="frozen"/>
      <selection pane="topRight" activeCell="D1" sqref="D1"/>
      <selection pane="bottomLeft" activeCell="A9" sqref="A9"/>
      <selection pane="bottomRight" activeCell="K30" sqref="K30"/>
    </sheetView>
  </sheetViews>
  <sheetFormatPr baseColWidth="10" defaultRowHeight="14.25" x14ac:dyDescent="0.2"/>
  <cols>
    <col min="1" max="1" width="20.7109375" style="15" bestFit="1" customWidth="1"/>
    <col min="2" max="2" width="90.5703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0" width="19.85546875" style="59" customWidth="1"/>
    <col min="11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6384" width="11.42578125" style="15"/>
  </cols>
  <sheetData>
    <row r="1" spans="1:14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34.5" customHeight="1" x14ac:dyDescent="0.2">
      <c r="A3" s="129" t="s">
        <v>2642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6"/>
      <c r="K4" s="76"/>
      <c r="L4" s="76"/>
      <c r="M4" s="75"/>
      <c r="N4" s="78"/>
    </row>
    <row r="5" spans="1:14" ht="15" customHeight="1" x14ac:dyDescent="0.25">
      <c r="A5" s="160" t="s">
        <v>2601</v>
      </c>
      <c r="B5" s="132" t="s">
        <v>2602</v>
      </c>
      <c r="C5" s="132" t="s">
        <v>2581</v>
      </c>
      <c r="D5" s="150" t="s">
        <v>2590</v>
      </c>
      <c r="E5" s="163" t="s">
        <v>2588</v>
      </c>
      <c r="F5" s="164"/>
      <c r="G5" s="164"/>
      <c r="H5" s="165"/>
      <c r="I5" s="150" t="s">
        <v>2589</v>
      </c>
      <c r="J5" s="166" t="s">
        <v>2591</v>
      </c>
      <c r="K5" s="150" t="s">
        <v>2592</v>
      </c>
      <c r="L5" s="150" t="s">
        <v>2593</v>
      </c>
      <c r="M5" s="150" t="s">
        <v>2594</v>
      </c>
      <c r="N5" s="153" t="s">
        <v>2595</v>
      </c>
    </row>
    <row r="6" spans="1:14" ht="24.75" customHeight="1" x14ac:dyDescent="0.25">
      <c r="A6" s="161"/>
      <c r="B6" s="133"/>
      <c r="C6" s="133"/>
      <c r="D6" s="151"/>
      <c r="E6" s="156" t="s">
        <v>2222</v>
      </c>
      <c r="F6" s="157"/>
      <c r="G6" s="144" t="s">
        <v>2587</v>
      </c>
      <c r="H6" s="142" t="s">
        <v>2586</v>
      </c>
      <c r="I6" s="151"/>
      <c r="J6" s="167"/>
      <c r="K6" s="151"/>
      <c r="L6" s="151"/>
      <c r="M6" s="151"/>
      <c r="N6" s="154"/>
    </row>
    <row r="7" spans="1:14" ht="15.75" thickBot="1" x14ac:dyDescent="0.3">
      <c r="A7" s="162"/>
      <c r="B7" s="159"/>
      <c r="C7" s="159"/>
      <c r="D7" s="152"/>
      <c r="E7" s="16" t="s">
        <v>2584</v>
      </c>
      <c r="F7" s="16" t="s">
        <v>2585</v>
      </c>
      <c r="G7" s="158"/>
      <c r="H7" s="159"/>
      <c r="I7" s="152"/>
      <c r="J7" s="168"/>
      <c r="K7" s="152"/>
      <c r="L7" s="152"/>
      <c r="M7" s="152"/>
      <c r="N7" s="155"/>
    </row>
    <row r="8" spans="1:14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>+E9+E10</f>
        <v>100000000</v>
      </c>
      <c r="F8" s="20">
        <f>+F9+F10</f>
        <v>100000000</v>
      </c>
      <c r="G8" s="55">
        <f>+G9+G10</f>
        <v>2118790812</v>
      </c>
      <c r="H8" s="20">
        <f>+H9+H10</f>
        <v>0</v>
      </c>
      <c r="I8" s="55">
        <f>+I9+I10+I28</f>
        <v>4786098355</v>
      </c>
      <c r="J8" s="55">
        <f>+J9+J10+J28</f>
        <v>2396133883.3800001</v>
      </c>
      <c r="K8" s="55">
        <f>+K9+K10+K28</f>
        <v>289632762.92000002</v>
      </c>
      <c r="L8" s="55">
        <f>+L9+L10+L28</f>
        <v>2685766646.3000002</v>
      </c>
      <c r="M8" s="55">
        <f>+M9+M10+M28</f>
        <v>2100331708.7</v>
      </c>
      <c r="N8" s="21">
        <f>+L8/I8</f>
        <v>0.56115993594118274</v>
      </c>
    </row>
    <row r="9" spans="1:14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7">
        <f>+SEPT!L9</f>
        <v>1218081975</v>
      </c>
      <c r="K9" s="116"/>
      <c r="L9" s="27">
        <f>+K9+J9</f>
        <v>1218081975</v>
      </c>
      <c r="M9" s="27">
        <f>+I9-L9</f>
        <v>0</v>
      </c>
      <c r="N9" s="28">
        <f>+L9/I9</f>
        <v>1</v>
      </c>
    </row>
    <row r="10" spans="1:14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+D11+D21</f>
        <v>2367307543</v>
      </c>
      <c r="E10" s="56">
        <f>+E11+E21</f>
        <v>100000000</v>
      </c>
      <c r="F10" s="56">
        <f>+F11+F21</f>
        <v>100000000</v>
      </c>
      <c r="G10" s="56">
        <f>+G11+G21+G28</f>
        <v>1200708837</v>
      </c>
      <c r="H10" s="56">
        <f t="shared" ref="H10:N10" si="0">+H11+H21</f>
        <v>0</v>
      </c>
      <c r="I10" s="56">
        <f t="shared" si="0"/>
        <v>2367307543</v>
      </c>
      <c r="J10" s="56">
        <f t="shared" si="0"/>
        <v>968169842.38</v>
      </c>
      <c r="K10" s="56">
        <f t="shared" si="0"/>
        <v>287992776.92000002</v>
      </c>
      <c r="L10" s="56">
        <f t="shared" si="0"/>
        <v>1256162619.3</v>
      </c>
      <c r="M10" s="56">
        <f t="shared" si="0"/>
        <v>1111144923.7</v>
      </c>
      <c r="N10" s="60">
        <f t="shared" si="0"/>
        <v>0.63126440340797796</v>
      </c>
    </row>
    <row r="11" spans="1:14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 t="shared" ref="D11:M11" si="1">+D12</f>
        <v>2356307543</v>
      </c>
      <c r="E11" s="37">
        <f t="shared" si="1"/>
        <v>100000000</v>
      </c>
      <c r="F11" s="37">
        <f t="shared" si="1"/>
        <v>100000000</v>
      </c>
      <c r="G11" s="57">
        <f t="shared" si="1"/>
        <v>0</v>
      </c>
      <c r="H11" s="37">
        <f t="shared" si="1"/>
        <v>0</v>
      </c>
      <c r="I11" s="57">
        <f t="shared" si="1"/>
        <v>2356307543</v>
      </c>
      <c r="J11" s="57">
        <f t="shared" si="1"/>
        <v>967183267</v>
      </c>
      <c r="K11" s="57">
        <f t="shared" si="1"/>
        <v>287894550</v>
      </c>
      <c r="L11" s="57">
        <f t="shared" si="1"/>
        <v>1255077817</v>
      </c>
      <c r="M11" s="57">
        <f t="shared" si="1"/>
        <v>1101229726</v>
      </c>
      <c r="N11" s="38">
        <f t="shared" ref="N11:N20" si="2">+L11/I11</f>
        <v>0.5326460124988871</v>
      </c>
    </row>
    <row r="12" spans="1:14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 t="shared" ref="D12:M12" si="3">+D13+D16</f>
        <v>2356307543</v>
      </c>
      <c r="E12" s="37">
        <f t="shared" si="3"/>
        <v>100000000</v>
      </c>
      <c r="F12" s="37">
        <f t="shared" si="3"/>
        <v>100000000</v>
      </c>
      <c r="G12" s="57">
        <f t="shared" si="3"/>
        <v>0</v>
      </c>
      <c r="H12" s="37">
        <f t="shared" si="3"/>
        <v>0</v>
      </c>
      <c r="I12" s="57">
        <f t="shared" si="3"/>
        <v>2356307543</v>
      </c>
      <c r="J12" s="57">
        <f t="shared" si="3"/>
        <v>967183267</v>
      </c>
      <c r="K12" s="57">
        <f t="shared" si="3"/>
        <v>287894550</v>
      </c>
      <c r="L12" s="57">
        <f t="shared" si="3"/>
        <v>1255077817</v>
      </c>
      <c r="M12" s="57">
        <f t="shared" si="3"/>
        <v>1101229726</v>
      </c>
      <c r="N12" s="38">
        <f t="shared" si="2"/>
        <v>0.5326460124988871</v>
      </c>
    </row>
    <row r="13" spans="1:14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M14" si="4">+E14</f>
        <v>0</v>
      </c>
      <c r="F13" s="37">
        <f t="shared" si="4"/>
        <v>0</v>
      </c>
      <c r="G13" s="57">
        <f t="shared" si="4"/>
        <v>0</v>
      </c>
      <c r="H13" s="37">
        <f t="shared" si="4"/>
        <v>0</v>
      </c>
      <c r="I13" s="57">
        <f t="shared" si="4"/>
        <v>1006307543</v>
      </c>
      <c r="J13" s="57">
        <f t="shared" si="4"/>
        <v>563823414</v>
      </c>
      <c r="K13" s="57">
        <f t="shared" si="4"/>
        <v>68313378</v>
      </c>
      <c r="L13" s="57">
        <f t="shared" si="4"/>
        <v>632136792</v>
      </c>
      <c r="M13" s="57">
        <f t="shared" si="4"/>
        <v>374170751</v>
      </c>
      <c r="N13" s="38">
        <f t="shared" si="2"/>
        <v>0.6281745539892073</v>
      </c>
    </row>
    <row r="14" spans="1:14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4"/>
        <v>0</v>
      </c>
      <c r="F14" s="42">
        <f t="shared" si="4"/>
        <v>0</v>
      </c>
      <c r="G14" s="58">
        <f t="shared" si="4"/>
        <v>0</v>
      </c>
      <c r="H14" s="42">
        <f t="shared" si="4"/>
        <v>0</v>
      </c>
      <c r="I14" s="58">
        <f t="shared" si="4"/>
        <v>1006307543</v>
      </c>
      <c r="J14" s="58">
        <f t="shared" si="4"/>
        <v>563823414</v>
      </c>
      <c r="K14" s="58">
        <f t="shared" si="4"/>
        <v>68313378</v>
      </c>
      <c r="L14" s="58">
        <f t="shared" si="4"/>
        <v>632136792</v>
      </c>
      <c r="M14" s="58">
        <f t="shared" si="4"/>
        <v>374170751</v>
      </c>
      <c r="N14" s="43">
        <f t="shared" si="2"/>
        <v>0.6281745539892073</v>
      </c>
    </row>
    <row r="15" spans="1:14" s="46" customFormat="1" ht="18" customHeight="1" thickBot="1" x14ac:dyDescent="0.25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f>+D15+E15-F15+G15-H15</f>
        <v>1006307543</v>
      </c>
      <c r="J15" s="27">
        <f>+SEPT!L15</f>
        <v>563823414</v>
      </c>
      <c r="K15" s="27">
        <v>68313378</v>
      </c>
      <c r="L15" s="27">
        <f>+K15+J15</f>
        <v>632136792</v>
      </c>
      <c r="M15" s="27">
        <f>+I15-L15</f>
        <v>374170751</v>
      </c>
      <c r="N15" s="28">
        <f t="shared" si="2"/>
        <v>0.6281745539892073</v>
      </c>
    </row>
    <row r="16" spans="1:14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 t="shared" ref="D16:M16" si="5">+D17</f>
        <v>1350000000</v>
      </c>
      <c r="E16" s="32">
        <f t="shared" si="5"/>
        <v>100000000</v>
      </c>
      <c r="F16" s="32">
        <f t="shared" si="5"/>
        <v>100000000</v>
      </c>
      <c r="G16" s="56">
        <f t="shared" si="5"/>
        <v>0</v>
      </c>
      <c r="H16" s="32">
        <f t="shared" si="5"/>
        <v>0</v>
      </c>
      <c r="I16" s="56">
        <f t="shared" si="5"/>
        <v>1350000000</v>
      </c>
      <c r="J16" s="56">
        <f t="shared" si="5"/>
        <v>403359853</v>
      </c>
      <c r="K16" s="56">
        <f t="shared" si="5"/>
        <v>219581172</v>
      </c>
      <c r="L16" s="56">
        <f t="shared" si="5"/>
        <v>622941025</v>
      </c>
      <c r="M16" s="56">
        <f t="shared" si="5"/>
        <v>727058975</v>
      </c>
      <c r="N16" s="33">
        <f t="shared" si="2"/>
        <v>0.46143779629629628</v>
      </c>
    </row>
    <row r="17" spans="1:14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6">SUM(D18:D20)</f>
        <v>1350000000</v>
      </c>
      <c r="E17" s="90">
        <f t="shared" si="6"/>
        <v>100000000</v>
      </c>
      <c r="F17" s="90">
        <f t="shared" si="6"/>
        <v>100000000</v>
      </c>
      <c r="G17" s="90">
        <f t="shared" si="6"/>
        <v>0</v>
      </c>
      <c r="H17" s="90">
        <f t="shared" si="6"/>
        <v>0</v>
      </c>
      <c r="I17" s="90">
        <f t="shared" si="6"/>
        <v>1350000000</v>
      </c>
      <c r="J17" s="90">
        <f t="shared" si="6"/>
        <v>403359853</v>
      </c>
      <c r="K17" s="90">
        <f t="shared" si="6"/>
        <v>219581172</v>
      </c>
      <c r="L17" s="90">
        <f t="shared" si="6"/>
        <v>622941025</v>
      </c>
      <c r="M17" s="90">
        <f t="shared" si="6"/>
        <v>727058975</v>
      </c>
      <c r="N17" s="91">
        <f t="shared" si="2"/>
        <v>0.46143779629629628</v>
      </c>
    </row>
    <row r="18" spans="1:14" s="46" customFormat="1" ht="18" customHeight="1" x14ac:dyDescent="0.2">
      <c r="A18" s="48" t="s">
        <v>2597</v>
      </c>
      <c r="B18" s="48" t="s">
        <v>2610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f>+D18+E18-F18+G18-H18</f>
        <v>427250000</v>
      </c>
      <c r="J18" s="51">
        <f>+SEPT!L18</f>
        <v>213618610</v>
      </c>
      <c r="K18" s="51">
        <v>213618610</v>
      </c>
      <c r="L18" s="51">
        <f>+K18+J18</f>
        <v>427237220</v>
      </c>
      <c r="M18" s="51">
        <f>+I18-L18</f>
        <v>12780</v>
      </c>
      <c r="N18" s="86">
        <f t="shared" si="2"/>
        <v>0.99997008777062613</v>
      </c>
    </row>
    <row r="19" spans="1:14" s="46" customFormat="1" x14ac:dyDescent="0.2">
      <c r="A19" s="48" t="s">
        <v>2611</v>
      </c>
      <c r="B19" s="48" t="s">
        <v>2625</v>
      </c>
      <c r="C19" s="49"/>
      <c r="D19" s="51">
        <v>200000000</v>
      </c>
      <c r="E19" s="50">
        <v>100000000</v>
      </c>
      <c r="F19" s="50"/>
      <c r="G19" s="68"/>
      <c r="H19" s="50"/>
      <c r="I19" s="51">
        <f>+D19+E19-F19+G19-H19</f>
        <v>300000000</v>
      </c>
      <c r="J19" s="51">
        <f>+SEPT!L19</f>
        <v>189741243</v>
      </c>
      <c r="K19" s="51">
        <f>5879750+82812</f>
        <v>5962562</v>
      </c>
      <c r="L19" s="51">
        <f>+K19+J19</f>
        <v>195703805</v>
      </c>
      <c r="M19" s="51">
        <f>+I19-L19</f>
        <v>104296195</v>
      </c>
      <c r="N19" s="86">
        <f t="shared" si="2"/>
        <v>0.65234601666666669</v>
      </c>
    </row>
    <row r="20" spans="1:14" s="46" customFormat="1" x14ac:dyDescent="0.2">
      <c r="A20" s="48" t="s">
        <v>2600</v>
      </c>
      <c r="B20" s="48" t="s">
        <v>2608</v>
      </c>
      <c r="C20" s="49"/>
      <c r="D20" s="51">
        <v>722750000</v>
      </c>
      <c r="E20" s="50"/>
      <c r="F20" s="50">
        <v>100000000</v>
      </c>
      <c r="G20" s="68"/>
      <c r="H20" s="50"/>
      <c r="I20" s="51">
        <f>+D20+E20-F20+G20-H20</f>
        <v>622750000</v>
      </c>
      <c r="J20" s="51">
        <f>+SEPT!L20</f>
        <v>0</v>
      </c>
      <c r="K20" s="51">
        <v>0</v>
      </c>
      <c r="L20" s="51">
        <f>+K20+J20</f>
        <v>0</v>
      </c>
      <c r="M20" s="51">
        <f>+I20-L20</f>
        <v>622750000</v>
      </c>
      <c r="N20" s="86">
        <f t="shared" si="2"/>
        <v>0</v>
      </c>
    </row>
    <row r="21" spans="1:14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f t="shared" ref="D21:M21" si="7">+D22</f>
        <v>11000000</v>
      </c>
      <c r="E21" s="83">
        <f t="shared" si="7"/>
        <v>0</v>
      </c>
      <c r="F21" s="83">
        <f t="shared" si="7"/>
        <v>0</v>
      </c>
      <c r="G21" s="67">
        <f t="shared" si="7"/>
        <v>0</v>
      </c>
      <c r="H21" s="83">
        <f t="shared" si="7"/>
        <v>0</v>
      </c>
      <c r="I21" s="67">
        <f t="shared" si="7"/>
        <v>11000000</v>
      </c>
      <c r="J21" s="67">
        <f t="shared" si="7"/>
        <v>986575.38</v>
      </c>
      <c r="K21" s="67">
        <f t="shared" si="7"/>
        <v>98226.92</v>
      </c>
      <c r="L21" s="67">
        <f t="shared" si="7"/>
        <v>1084802.3</v>
      </c>
      <c r="M21" s="67">
        <f t="shared" si="7"/>
        <v>9915197.6999999993</v>
      </c>
      <c r="N21" s="84">
        <f>+L21/I21</f>
        <v>9.8618390909090914E-2</v>
      </c>
    </row>
    <row r="22" spans="1:14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f t="shared" ref="D22:M22" si="8">+D23+D25</f>
        <v>11000000</v>
      </c>
      <c r="E22" s="37">
        <f t="shared" si="8"/>
        <v>0</v>
      </c>
      <c r="F22" s="37">
        <f t="shared" si="8"/>
        <v>0</v>
      </c>
      <c r="G22" s="57">
        <f t="shared" si="8"/>
        <v>0</v>
      </c>
      <c r="H22" s="37">
        <f t="shared" si="8"/>
        <v>0</v>
      </c>
      <c r="I22" s="57">
        <f t="shared" si="8"/>
        <v>11000000</v>
      </c>
      <c r="J22" s="57">
        <f t="shared" si="8"/>
        <v>986575.38</v>
      </c>
      <c r="K22" s="57">
        <f t="shared" si="8"/>
        <v>98226.92</v>
      </c>
      <c r="L22" s="57">
        <f t="shared" si="8"/>
        <v>1084802.3</v>
      </c>
      <c r="M22" s="57">
        <f t="shared" si="8"/>
        <v>9915197.6999999993</v>
      </c>
      <c r="N22" s="38">
        <f>+L22/I22</f>
        <v>9.8618390909090914E-2</v>
      </c>
    </row>
    <row r="23" spans="1:14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f t="shared" ref="D23:M23" si="9">+D24</f>
        <v>5000000</v>
      </c>
      <c r="E23" s="42">
        <f t="shared" si="9"/>
        <v>0</v>
      </c>
      <c r="F23" s="42">
        <f t="shared" si="9"/>
        <v>0</v>
      </c>
      <c r="G23" s="58">
        <f t="shared" si="9"/>
        <v>0</v>
      </c>
      <c r="H23" s="42">
        <f t="shared" si="9"/>
        <v>0</v>
      </c>
      <c r="I23" s="58">
        <f t="shared" si="9"/>
        <v>5000000</v>
      </c>
      <c r="J23" s="58">
        <f t="shared" si="9"/>
        <v>0</v>
      </c>
      <c r="K23" s="58">
        <f t="shared" si="9"/>
        <v>0</v>
      </c>
      <c r="L23" s="58">
        <f t="shared" si="9"/>
        <v>0</v>
      </c>
      <c r="M23" s="58">
        <f t="shared" si="9"/>
        <v>5000000</v>
      </c>
      <c r="N23" s="43">
        <v>0</v>
      </c>
    </row>
    <row r="24" spans="1:14" s="46" customFormat="1" ht="18" customHeight="1" thickBot="1" x14ac:dyDescent="0.25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6">
        <v>0</v>
      </c>
      <c r="I24" s="27">
        <f>+D24+E24-F24+G24-H24</f>
        <v>5000000</v>
      </c>
      <c r="J24" s="27">
        <f>+SEPT!L24</f>
        <v>0</v>
      </c>
      <c r="K24" s="27">
        <v>0</v>
      </c>
      <c r="L24" s="27">
        <f>+K24+J24</f>
        <v>0</v>
      </c>
      <c r="M24" s="27">
        <f>+I24-L24</f>
        <v>5000000</v>
      </c>
      <c r="N24" s="28">
        <v>0</v>
      </c>
    </row>
    <row r="25" spans="1:14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f>+D26</f>
        <v>6000000</v>
      </c>
      <c r="E25" s="32">
        <f t="shared" ref="E25:M26" si="10">+E26</f>
        <v>0</v>
      </c>
      <c r="F25" s="32">
        <f t="shared" si="10"/>
        <v>0</v>
      </c>
      <c r="G25" s="56">
        <f t="shared" si="10"/>
        <v>0</v>
      </c>
      <c r="H25" s="32">
        <f t="shared" si="10"/>
        <v>0</v>
      </c>
      <c r="I25" s="56">
        <f t="shared" si="10"/>
        <v>6000000</v>
      </c>
      <c r="J25" s="56">
        <f t="shared" si="10"/>
        <v>986575.38</v>
      </c>
      <c r="K25" s="56">
        <f t="shared" si="10"/>
        <v>98226.92</v>
      </c>
      <c r="L25" s="56">
        <f t="shared" si="10"/>
        <v>1084802.3</v>
      </c>
      <c r="M25" s="56">
        <f t="shared" si="10"/>
        <v>4915197.7</v>
      </c>
      <c r="N25" s="33">
        <f t="shared" ref="N25:N30" si="11">+L25/I25</f>
        <v>0.18080038333333334</v>
      </c>
    </row>
    <row r="26" spans="1:14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f>+D27</f>
        <v>6000000</v>
      </c>
      <c r="E26" s="42">
        <f t="shared" si="10"/>
        <v>0</v>
      </c>
      <c r="F26" s="42">
        <f t="shared" si="10"/>
        <v>0</v>
      </c>
      <c r="G26" s="58">
        <f t="shared" si="10"/>
        <v>0</v>
      </c>
      <c r="H26" s="42">
        <f t="shared" si="10"/>
        <v>0</v>
      </c>
      <c r="I26" s="58">
        <f t="shared" si="10"/>
        <v>6000000</v>
      </c>
      <c r="J26" s="58">
        <f t="shared" si="10"/>
        <v>986575.38</v>
      </c>
      <c r="K26" s="58">
        <f t="shared" si="10"/>
        <v>98226.92</v>
      </c>
      <c r="L26" s="58">
        <f t="shared" si="10"/>
        <v>1084802.3</v>
      </c>
      <c r="M26" s="58">
        <f t="shared" si="10"/>
        <v>4915197.7</v>
      </c>
      <c r="N26" s="43">
        <f t="shared" si="11"/>
        <v>0.18080038333333334</v>
      </c>
    </row>
    <row r="27" spans="1:14" s="46" customFormat="1" ht="18" customHeight="1" thickBot="1" x14ac:dyDescent="0.25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6">
        <v>0</v>
      </c>
      <c r="I27" s="27">
        <f>+D27+E27-F27+G27-H27</f>
        <v>6000000</v>
      </c>
      <c r="J27" s="64">
        <f>+SEPT!L27</f>
        <v>986575.38</v>
      </c>
      <c r="K27" s="64">
        <v>98226.92</v>
      </c>
      <c r="L27" s="64">
        <f>+K27+J27</f>
        <v>1084802.3</v>
      </c>
      <c r="M27" s="64">
        <f>+I27-L27</f>
        <v>4915197.7</v>
      </c>
      <c r="N27" s="66">
        <f t="shared" si="11"/>
        <v>0.18080038333333334</v>
      </c>
    </row>
    <row r="28" spans="1:14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f>+G30</f>
        <v>1200708837</v>
      </c>
      <c r="H28" s="32"/>
      <c r="I28" s="56">
        <f t="shared" ref="I28:M29" si="12">+I29</f>
        <v>1200708837</v>
      </c>
      <c r="J28" s="56">
        <f t="shared" si="12"/>
        <v>209882066</v>
      </c>
      <c r="K28" s="56">
        <f t="shared" si="12"/>
        <v>1639986</v>
      </c>
      <c r="L28" s="56">
        <f t="shared" si="12"/>
        <v>211522052</v>
      </c>
      <c r="M28" s="56">
        <f t="shared" si="12"/>
        <v>989186785</v>
      </c>
      <c r="N28" s="86">
        <f t="shared" si="11"/>
        <v>0.17616431684511705</v>
      </c>
    </row>
    <row r="29" spans="1:14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f t="shared" si="12"/>
        <v>1200708837</v>
      </c>
      <c r="J29" s="57">
        <f t="shared" si="12"/>
        <v>209882066</v>
      </c>
      <c r="K29" s="57">
        <f t="shared" si="12"/>
        <v>1639986</v>
      </c>
      <c r="L29" s="57">
        <f t="shared" si="12"/>
        <v>211522052</v>
      </c>
      <c r="M29" s="57">
        <f t="shared" si="12"/>
        <v>989186785</v>
      </c>
      <c r="N29" s="86">
        <f t="shared" si="11"/>
        <v>0.17616431684511705</v>
      </c>
    </row>
    <row r="30" spans="1:14" s="46" customFormat="1" ht="18" customHeight="1" x14ac:dyDescent="0.25">
      <c r="A30" s="100" t="s">
        <v>2629</v>
      </c>
      <c r="B30" s="101" t="s">
        <v>2627</v>
      </c>
      <c r="C30" s="104" t="s">
        <v>2604</v>
      </c>
      <c r="D30" s="51"/>
      <c r="E30" s="50"/>
      <c r="F30" s="50"/>
      <c r="G30" s="51">
        <v>1200708837</v>
      </c>
      <c r="H30" s="50"/>
      <c r="I30" s="51">
        <f>+D30+E30+F30+G30-H30</f>
        <v>1200708837</v>
      </c>
      <c r="J30" s="51">
        <f>+SEPT!L30</f>
        <v>209882066</v>
      </c>
      <c r="K30" s="51">
        <f>1439082+200904</f>
        <v>1639986</v>
      </c>
      <c r="L30" s="51">
        <f>+K30+J30</f>
        <v>211522052</v>
      </c>
      <c r="M30" s="51">
        <f>+I30-L30</f>
        <v>989186785</v>
      </c>
      <c r="N30" s="86">
        <f t="shared" si="11"/>
        <v>0.17616431684511705</v>
      </c>
    </row>
    <row r="31" spans="1:14" s="46" customFormat="1" ht="18" customHeight="1" x14ac:dyDescent="0.25">
      <c r="A31" s="111"/>
      <c r="B31" s="111"/>
      <c r="C31" s="112"/>
      <c r="D31" s="97"/>
      <c r="E31" s="98"/>
      <c r="F31" s="98"/>
      <c r="G31" s="97"/>
      <c r="H31" s="98"/>
      <c r="I31" s="97"/>
      <c r="J31" s="97"/>
      <c r="K31" s="97"/>
      <c r="L31" s="97"/>
      <c r="M31" s="97"/>
      <c r="N31" s="99"/>
    </row>
    <row r="32" spans="1:14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7"/>
      <c r="K32" s="97"/>
      <c r="L32" s="97"/>
      <c r="M32" s="97"/>
      <c r="N32" s="99"/>
    </row>
    <row r="33" spans="1:250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7"/>
      <c r="K33" s="97"/>
      <c r="L33" s="97"/>
      <c r="M33" s="97"/>
      <c r="N33" s="99"/>
    </row>
    <row r="34" spans="1:250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7"/>
      <c r="K34" s="97"/>
      <c r="L34" s="97"/>
      <c r="M34" s="97"/>
      <c r="N34" s="99"/>
    </row>
    <row r="35" spans="1:250" s="46" customFormat="1" ht="18" customHeight="1" x14ac:dyDescent="0.25">
      <c r="A35" s="111"/>
      <c r="B35" s="111"/>
      <c r="C35" s="112"/>
      <c r="D35" s="97"/>
      <c r="E35" s="98"/>
      <c r="F35" s="98"/>
      <c r="G35" s="97"/>
      <c r="H35" s="98"/>
      <c r="I35" s="97"/>
      <c r="J35" s="97"/>
      <c r="K35" s="97"/>
      <c r="L35" s="97"/>
      <c r="M35" s="97"/>
      <c r="N35" s="99"/>
    </row>
    <row r="36" spans="1:250" s="46" customFormat="1" ht="18" customHeight="1" x14ac:dyDescent="0.25">
      <c r="A36" s="111"/>
      <c r="B36" s="111"/>
      <c r="C36" s="112"/>
      <c r="D36" s="97"/>
      <c r="E36" s="98"/>
      <c r="F36" s="98"/>
      <c r="G36" s="97"/>
      <c r="H36" s="98"/>
      <c r="I36" s="97"/>
      <c r="J36" s="97"/>
      <c r="K36" s="97"/>
      <c r="L36" s="97"/>
      <c r="M36" s="97"/>
      <c r="N36" s="99"/>
    </row>
    <row r="37" spans="1:250" ht="15" thickBot="1" x14ac:dyDescent="0.25">
      <c r="B37" s="54"/>
      <c r="I37" s="54"/>
      <c r="J37" s="120"/>
      <c r="K37" s="54"/>
    </row>
    <row r="38" spans="1:250" ht="15" thickTop="1" x14ac:dyDescent="0.2">
      <c r="B38" s="115"/>
      <c r="I38" s="115"/>
      <c r="J38" s="121"/>
      <c r="K38" s="115"/>
    </row>
    <row r="39" spans="1:250" ht="18" x14ac:dyDescent="0.25">
      <c r="A39" s="52"/>
      <c r="B39" s="69" t="s">
        <v>2605</v>
      </c>
      <c r="C39" s="69"/>
      <c r="D39" s="69"/>
      <c r="E39" s="69"/>
      <c r="F39" s="73"/>
      <c r="G39" s="71"/>
      <c r="H39" s="69"/>
      <c r="I39" s="70" t="s">
        <v>2606</v>
      </c>
      <c r="J39" s="122"/>
      <c r="K39" s="52"/>
      <c r="L39" s="53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</row>
    <row r="40" spans="1:250" ht="18" x14ac:dyDescent="0.25">
      <c r="A40" s="52"/>
      <c r="B40" s="69" t="s">
        <v>2622</v>
      </c>
      <c r="C40" s="69"/>
      <c r="D40" s="69"/>
      <c r="E40" s="69"/>
      <c r="F40" s="73"/>
      <c r="G40" s="71"/>
      <c r="H40" s="69"/>
      <c r="I40" s="70" t="s">
        <v>2620</v>
      </c>
      <c r="J40" s="122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</row>
    <row r="41" spans="1:250" ht="18" x14ac:dyDescent="0.25">
      <c r="A41" s="52"/>
      <c r="B41" s="69" t="s">
        <v>2607</v>
      </c>
      <c r="C41" s="72"/>
      <c r="D41" s="72"/>
      <c r="E41" s="72"/>
      <c r="F41" s="73"/>
      <c r="G41" s="79"/>
      <c r="H41" s="72"/>
      <c r="I41" s="70" t="s">
        <v>2621</v>
      </c>
      <c r="J41" s="123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</row>
  </sheetData>
  <mergeCells count="17"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</mergeCells>
  <pageMargins left="1.1811023622047245" right="0.78740157480314965" top="0.78740157480314965" bottom="0.78740157480314965" header="0.31496062992125984" footer="0.31496062992125984"/>
  <pageSetup paperSize="5" scale="48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1"/>
  <sheetViews>
    <sheetView workbookViewId="0">
      <pane xSplit="3" ySplit="8" topLeftCell="J9" activePane="bottomRight" state="frozen"/>
      <selection pane="topRight" activeCell="D1" sqref="D1"/>
      <selection pane="bottomLeft" activeCell="A9" sqref="A9"/>
      <selection pane="bottomRight" activeCell="K15" sqref="K15"/>
    </sheetView>
  </sheetViews>
  <sheetFormatPr baseColWidth="10" defaultRowHeight="14.25" x14ac:dyDescent="0.2"/>
  <cols>
    <col min="1" max="1" width="20.7109375" style="15" bestFit="1" customWidth="1"/>
    <col min="2" max="2" width="90.5703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0" width="19.85546875" style="59" customWidth="1"/>
    <col min="11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6384" width="11.42578125" style="15"/>
  </cols>
  <sheetData>
    <row r="1" spans="1:14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34.5" customHeight="1" x14ac:dyDescent="0.2">
      <c r="A3" s="129" t="s">
        <v>2643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6"/>
      <c r="K4" s="76"/>
      <c r="L4" s="76"/>
      <c r="M4" s="75"/>
      <c r="N4" s="78"/>
    </row>
    <row r="5" spans="1:14" ht="15" customHeight="1" x14ac:dyDescent="0.25">
      <c r="A5" s="160" t="s">
        <v>2601</v>
      </c>
      <c r="B5" s="132" t="s">
        <v>2602</v>
      </c>
      <c r="C5" s="132" t="s">
        <v>2581</v>
      </c>
      <c r="D5" s="150" t="s">
        <v>2590</v>
      </c>
      <c r="E5" s="163" t="s">
        <v>2588</v>
      </c>
      <c r="F5" s="164"/>
      <c r="G5" s="164"/>
      <c r="H5" s="165"/>
      <c r="I5" s="150" t="s">
        <v>2589</v>
      </c>
      <c r="J5" s="166" t="s">
        <v>2591</v>
      </c>
      <c r="K5" s="150" t="s">
        <v>2592</v>
      </c>
      <c r="L5" s="150" t="s">
        <v>2593</v>
      </c>
      <c r="M5" s="150" t="s">
        <v>2594</v>
      </c>
      <c r="N5" s="153" t="s">
        <v>2595</v>
      </c>
    </row>
    <row r="6" spans="1:14" ht="24.75" customHeight="1" x14ac:dyDescent="0.25">
      <c r="A6" s="161"/>
      <c r="B6" s="133"/>
      <c r="C6" s="133"/>
      <c r="D6" s="151"/>
      <c r="E6" s="156" t="s">
        <v>2222</v>
      </c>
      <c r="F6" s="157"/>
      <c r="G6" s="144" t="s">
        <v>2587</v>
      </c>
      <c r="H6" s="142" t="s">
        <v>2586</v>
      </c>
      <c r="I6" s="151"/>
      <c r="J6" s="167"/>
      <c r="K6" s="151"/>
      <c r="L6" s="151"/>
      <c r="M6" s="151"/>
      <c r="N6" s="154"/>
    </row>
    <row r="7" spans="1:14" ht="15.75" thickBot="1" x14ac:dyDescent="0.3">
      <c r="A7" s="162"/>
      <c r="B7" s="159"/>
      <c r="C7" s="159"/>
      <c r="D7" s="152"/>
      <c r="E7" s="16" t="s">
        <v>2584</v>
      </c>
      <c r="F7" s="16" t="s">
        <v>2585</v>
      </c>
      <c r="G7" s="158"/>
      <c r="H7" s="159"/>
      <c r="I7" s="152"/>
      <c r="J7" s="168"/>
      <c r="K7" s="152"/>
      <c r="L7" s="152"/>
      <c r="M7" s="152"/>
      <c r="N7" s="155"/>
    </row>
    <row r="8" spans="1:14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>+E9+E10</f>
        <v>100000000</v>
      </c>
      <c r="F8" s="20">
        <f>+F9+F10</f>
        <v>100000000</v>
      </c>
      <c r="G8" s="55">
        <f>+G9+G10</f>
        <v>2118790812</v>
      </c>
      <c r="H8" s="20">
        <f>+H9+H10</f>
        <v>0</v>
      </c>
      <c r="I8" s="55">
        <f>+I9+I10+I28</f>
        <v>4786098355</v>
      </c>
      <c r="J8" s="55">
        <f>+J9+J10+J28</f>
        <v>2685766646.3000002</v>
      </c>
      <c r="K8" s="55">
        <f>+K9+K10+K28</f>
        <v>70538046.989999995</v>
      </c>
      <c r="L8" s="55">
        <f>+L9+L10+L28</f>
        <v>2756304693.29</v>
      </c>
      <c r="M8" s="55">
        <f>+M9+M10+M28</f>
        <v>2029793661.71</v>
      </c>
      <c r="N8" s="21">
        <f>+L8/I8</f>
        <v>0.5758980465603073</v>
      </c>
    </row>
    <row r="9" spans="1:14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7">
        <f>+OCTUB!L9</f>
        <v>1218081975</v>
      </c>
      <c r="K9" s="116"/>
      <c r="L9" s="27">
        <f>+K9+J9</f>
        <v>1218081975</v>
      </c>
      <c r="M9" s="27">
        <f>+I9-L9</f>
        <v>0</v>
      </c>
      <c r="N9" s="28">
        <f>+L9/I9</f>
        <v>1</v>
      </c>
    </row>
    <row r="10" spans="1:14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+D11+D21</f>
        <v>2367307543</v>
      </c>
      <c r="E10" s="56">
        <f>+E11+E21</f>
        <v>100000000</v>
      </c>
      <c r="F10" s="56">
        <f>+F11+F21</f>
        <v>100000000</v>
      </c>
      <c r="G10" s="56">
        <f>+G11+G21+G28</f>
        <v>1200708837</v>
      </c>
      <c r="H10" s="56">
        <f t="shared" ref="H10:N10" si="0">+H11+H21</f>
        <v>0</v>
      </c>
      <c r="I10" s="56">
        <f t="shared" si="0"/>
        <v>2367307543</v>
      </c>
      <c r="J10" s="56">
        <f t="shared" si="0"/>
        <v>1256162619.3</v>
      </c>
      <c r="K10" s="56">
        <f t="shared" si="0"/>
        <v>69538248.989999995</v>
      </c>
      <c r="L10" s="56">
        <f t="shared" si="0"/>
        <v>1325700868.29</v>
      </c>
      <c r="M10" s="56">
        <f t="shared" si="0"/>
        <v>1041606674.71</v>
      </c>
      <c r="N10" s="60">
        <f t="shared" si="0"/>
        <v>0.67053923492642298</v>
      </c>
    </row>
    <row r="11" spans="1:14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 t="shared" ref="D11:M11" si="1">+D12</f>
        <v>2356307543</v>
      </c>
      <c r="E11" s="37">
        <f t="shared" si="1"/>
        <v>100000000</v>
      </c>
      <c r="F11" s="37">
        <f t="shared" si="1"/>
        <v>100000000</v>
      </c>
      <c r="G11" s="57">
        <f t="shared" si="1"/>
        <v>0</v>
      </c>
      <c r="H11" s="37">
        <f t="shared" si="1"/>
        <v>0</v>
      </c>
      <c r="I11" s="57">
        <f t="shared" si="1"/>
        <v>2356307543</v>
      </c>
      <c r="J11" s="57">
        <f t="shared" si="1"/>
        <v>1255077817</v>
      </c>
      <c r="K11" s="57">
        <f t="shared" si="1"/>
        <v>69430349</v>
      </c>
      <c r="L11" s="57">
        <f t="shared" si="1"/>
        <v>1324508166</v>
      </c>
      <c r="M11" s="57">
        <f t="shared" si="1"/>
        <v>1031799377</v>
      </c>
      <c r="N11" s="38">
        <f t="shared" ref="N11:N20" si="2">+L11/I11</f>
        <v>0.56211175401733204</v>
      </c>
    </row>
    <row r="12" spans="1:14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 t="shared" ref="D12:M12" si="3">+D13+D16</f>
        <v>2356307543</v>
      </c>
      <c r="E12" s="37">
        <f t="shared" si="3"/>
        <v>100000000</v>
      </c>
      <c r="F12" s="37">
        <f t="shared" si="3"/>
        <v>100000000</v>
      </c>
      <c r="G12" s="57">
        <f t="shared" si="3"/>
        <v>0</v>
      </c>
      <c r="H12" s="37">
        <f t="shared" si="3"/>
        <v>0</v>
      </c>
      <c r="I12" s="57">
        <f t="shared" si="3"/>
        <v>2356307543</v>
      </c>
      <c r="J12" s="57">
        <f t="shared" si="3"/>
        <v>1255077817</v>
      </c>
      <c r="K12" s="57">
        <f t="shared" si="3"/>
        <v>69430349</v>
      </c>
      <c r="L12" s="57">
        <f t="shared" si="3"/>
        <v>1324508166</v>
      </c>
      <c r="M12" s="57">
        <f t="shared" si="3"/>
        <v>1031799377</v>
      </c>
      <c r="N12" s="38">
        <f t="shared" si="2"/>
        <v>0.56211175401733204</v>
      </c>
    </row>
    <row r="13" spans="1:14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M14" si="4">+E14</f>
        <v>0</v>
      </c>
      <c r="F13" s="37">
        <f t="shared" si="4"/>
        <v>0</v>
      </c>
      <c r="G13" s="57">
        <f t="shared" si="4"/>
        <v>0</v>
      </c>
      <c r="H13" s="37">
        <f t="shared" si="4"/>
        <v>0</v>
      </c>
      <c r="I13" s="57">
        <f t="shared" si="4"/>
        <v>1006307543</v>
      </c>
      <c r="J13" s="57">
        <f t="shared" si="4"/>
        <v>632136792</v>
      </c>
      <c r="K13" s="57">
        <f t="shared" si="4"/>
        <v>63638885</v>
      </c>
      <c r="L13" s="57">
        <f t="shared" si="4"/>
        <v>695775677</v>
      </c>
      <c r="M13" s="57">
        <f t="shared" si="4"/>
        <v>310531866</v>
      </c>
      <c r="N13" s="38">
        <f t="shared" si="2"/>
        <v>0.69141454999508034</v>
      </c>
    </row>
    <row r="14" spans="1:14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4"/>
        <v>0</v>
      </c>
      <c r="F14" s="42">
        <f t="shared" si="4"/>
        <v>0</v>
      </c>
      <c r="G14" s="58">
        <f t="shared" si="4"/>
        <v>0</v>
      </c>
      <c r="H14" s="42">
        <f t="shared" si="4"/>
        <v>0</v>
      </c>
      <c r="I14" s="58">
        <f t="shared" si="4"/>
        <v>1006307543</v>
      </c>
      <c r="J14" s="58">
        <f t="shared" si="4"/>
        <v>632136792</v>
      </c>
      <c r="K14" s="58">
        <f t="shared" si="4"/>
        <v>63638885</v>
      </c>
      <c r="L14" s="58">
        <f t="shared" si="4"/>
        <v>695775677</v>
      </c>
      <c r="M14" s="58">
        <f t="shared" si="4"/>
        <v>310531866</v>
      </c>
      <c r="N14" s="43">
        <f t="shared" si="2"/>
        <v>0.69141454999508034</v>
      </c>
    </row>
    <row r="15" spans="1:14" s="46" customFormat="1" ht="18" customHeight="1" thickBot="1" x14ac:dyDescent="0.25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f>+D15+E15-F15+G15-H15</f>
        <v>1006307543</v>
      </c>
      <c r="J15" s="27">
        <f>+OCTUB!L15</f>
        <v>632136792</v>
      </c>
      <c r="K15" s="27">
        <v>63638885</v>
      </c>
      <c r="L15" s="27">
        <f>+K15+J15</f>
        <v>695775677</v>
      </c>
      <c r="M15" s="27">
        <f>+I15-L15</f>
        <v>310531866</v>
      </c>
      <c r="N15" s="28">
        <f t="shared" si="2"/>
        <v>0.69141454999508034</v>
      </c>
    </row>
    <row r="16" spans="1:14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 t="shared" ref="D16:M16" si="5">+D17</f>
        <v>1350000000</v>
      </c>
      <c r="E16" s="32">
        <f t="shared" si="5"/>
        <v>100000000</v>
      </c>
      <c r="F16" s="32">
        <f t="shared" si="5"/>
        <v>100000000</v>
      </c>
      <c r="G16" s="56">
        <f t="shared" si="5"/>
        <v>0</v>
      </c>
      <c r="H16" s="32">
        <f t="shared" si="5"/>
        <v>0</v>
      </c>
      <c r="I16" s="56">
        <f t="shared" si="5"/>
        <v>1350000000</v>
      </c>
      <c r="J16" s="56">
        <f t="shared" si="5"/>
        <v>622941025</v>
      </c>
      <c r="K16" s="56">
        <f t="shared" si="5"/>
        <v>5791464</v>
      </c>
      <c r="L16" s="56">
        <f t="shared" si="5"/>
        <v>628732489</v>
      </c>
      <c r="M16" s="56">
        <f t="shared" si="5"/>
        <v>721267511</v>
      </c>
      <c r="N16" s="33">
        <f t="shared" si="2"/>
        <v>0.46572776962962964</v>
      </c>
    </row>
    <row r="17" spans="1:14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6">SUM(D18:D20)</f>
        <v>1350000000</v>
      </c>
      <c r="E17" s="90">
        <f t="shared" si="6"/>
        <v>100000000</v>
      </c>
      <c r="F17" s="90">
        <f t="shared" si="6"/>
        <v>100000000</v>
      </c>
      <c r="G17" s="90">
        <f t="shared" si="6"/>
        <v>0</v>
      </c>
      <c r="H17" s="90">
        <f t="shared" si="6"/>
        <v>0</v>
      </c>
      <c r="I17" s="90">
        <f t="shared" si="6"/>
        <v>1350000000</v>
      </c>
      <c r="J17" s="90">
        <f t="shared" si="6"/>
        <v>622941025</v>
      </c>
      <c r="K17" s="90">
        <f t="shared" si="6"/>
        <v>5791464</v>
      </c>
      <c r="L17" s="90">
        <f t="shared" si="6"/>
        <v>628732489</v>
      </c>
      <c r="M17" s="90">
        <f t="shared" si="6"/>
        <v>721267511</v>
      </c>
      <c r="N17" s="91">
        <f t="shared" si="2"/>
        <v>0.46572776962962964</v>
      </c>
    </row>
    <row r="18" spans="1:14" s="46" customFormat="1" ht="18" customHeight="1" x14ac:dyDescent="0.2">
      <c r="A18" s="48" t="s">
        <v>2597</v>
      </c>
      <c r="B18" s="48" t="s">
        <v>2610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f>+D18+E18-F18+G18-H18</f>
        <v>427250000</v>
      </c>
      <c r="J18" s="51">
        <f>+OCTUB!L18</f>
        <v>427237220</v>
      </c>
      <c r="K18" s="51"/>
      <c r="L18" s="51">
        <f>+K18+J18</f>
        <v>427237220</v>
      </c>
      <c r="M18" s="51">
        <f>+I18-L18</f>
        <v>12780</v>
      </c>
      <c r="N18" s="86">
        <f t="shared" si="2"/>
        <v>0.99997008777062613</v>
      </c>
    </row>
    <row r="19" spans="1:14" s="46" customFormat="1" x14ac:dyDescent="0.2">
      <c r="A19" s="48" t="s">
        <v>2611</v>
      </c>
      <c r="B19" s="48" t="s">
        <v>2625</v>
      </c>
      <c r="C19" s="49"/>
      <c r="D19" s="51">
        <v>200000000</v>
      </c>
      <c r="E19" s="50">
        <v>100000000</v>
      </c>
      <c r="F19" s="50"/>
      <c r="G19" s="68"/>
      <c r="H19" s="50"/>
      <c r="I19" s="51">
        <f>+D19+E19-F19+G19-H19</f>
        <v>300000000</v>
      </c>
      <c r="J19" s="51">
        <f>+OCTUB!L19</f>
        <v>195703805</v>
      </c>
      <c r="K19" s="51">
        <v>5791464</v>
      </c>
      <c r="L19" s="51">
        <f>+K19+J19</f>
        <v>201495269</v>
      </c>
      <c r="M19" s="51">
        <f>+I19-L19</f>
        <v>98504731</v>
      </c>
      <c r="N19" s="86">
        <f t="shared" si="2"/>
        <v>0.67165089666666666</v>
      </c>
    </row>
    <row r="20" spans="1:14" s="46" customFormat="1" x14ac:dyDescent="0.2">
      <c r="A20" s="48" t="s">
        <v>2600</v>
      </c>
      <c r="B20" s="48" t="s">
        <v>2608</v>
      </c>
      <c r="C20" s="49"/>
      <c r="D20" s="51">
        <v>722750000</v>
      </c>
      <c r="E20" s="50"/>
      <c r="F20" s="50">
        <v>100000000</v>
      </c>
      <c r="G20" s="68"/>
      <c r="H20" s="50"/>
      <c r="I20" s="51">
        <f>+D20+E20-F20+G20-H20</f>
        <v>622750000</v>
      </c>
      <c r="J20" s="51">
        <f>+OCTUB!L20</f>
        <v>0</v>
      </c>
      <c r="K20" s="51">
        <v>0</v>
      </c>
      <c r="L20" s="51">
        <f>+K20+J20</f>
        <v>0</v>
      </c>
      <c r="M20" s="51">
        <f>+I20-L20</f>
        <v>622750000</v>
      </c>
      <c r="N20" s="86">
        <f t="shared" si="2"/>
        <v>0</v>
      </c>
    </row>
    <row r="21" spans="1:14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f t="shared" ref="D21:M21" si="7">+D22</f>
        <v>11000000</v>
      </c>
      <c r="E21" s="83">
        <f t="shared" si="7"/>
        <v>0</v>
      </c>
      <c r="F21" s="83">
        <f t="shared" si="7"/>
        <v>0</v>
      </c>
      <c r="G21" s="67">
        <f t="shared" si="7"/>
        <v>0</v>
      </c>
      <c r="H21" s="83">
        <f t="shared" si="7"/>
        <v>0</v>
      </c>
      <c r="I21" s="67">
        <f t="shared" si="7"/>
        <v>11000000</v>
      </c>
      <c r="J21" s="67">
        <f t="shared" si="7"/>
        <v>1084802.3</v>
      </c>
      <c r="K21" s="67">
        <f t="shared" si="7"/>
        <v>107899.99</v>
      </c>
      <c r="L21" s="67">
        <f t="shared" si="7"/>
        <v>1192702.29</v>
      </c>
      <c r="M21" s="67">
        <f t="shared" si="7"/>
        <v>9807297.7100000009</v>
      </c>
      <c r="N21" s="84">
        <f>+L21/I21</f>
        <v>0.10842748090909091</v>
      </c>
    </row>
    <row r="22" spans="1:14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f t="shared" ref="D22:M22" si="8">+D23+D25</f>
        <v>11000000</v>
      </c>
      <c r="E22" s="37">
        <f t="shared" si="8"/>
        <v>0</v>
      </c>
      <c r="F22" s="37">
        <f t="shared" si="8"/>
        <v>0</v>
      </c>
      <c r="G22" s="57">
        <f t="shared" si="8"/>
        <v>0</v>
      </c>
      <c r="H22" s="37">
        <f t="shared" si="8"/>
        <v>0</v>
      </c>
      <c r="I22" s="57">
        <f t="shared" si="8"/>
        <v>11000000</v>
      </c>
      <c r="J22" s="57">
        <f t="shared" si="8"/>
        <v>1084802.3</v>
      </c>
      <c r="K22" s="57">
        <f t="shared" si="8"/>
        <v>107899.99</v>
      </c>
      <c r="L22" s="57">
        <f t="shared" si="8"/>
        <v>1192702.29</v>
      </c>
      <c r="M22" s="57">
        <f t="shared" si="8"/>
        <v>9807297.7100000009</v>
      </c>
      <c r="N22" s="38">
        <f>+L22/I22</f>
        <v>0.10842748090909091</v>
      </c>
    </row>
    <row r="23" spans="1:14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f t="shared" ref="D23:M23" si="9">+D24</f>
        <v>5000000</v>
      </c>
      <c r="E23" s="42">
        <f t="shared" si="9"/>
        <v>0</v>
      </c>
      <c r="F23" s="42">
        <f t="shared" si="9"/>
        <v>0</v>
      </c>
      <c r="G23" s="58">
        <f t="shared" si="9"/>
        <v>0</v>
      </c>
      <c r="H23" s="42">
        <f t="shared" si="9"/>
        <v>0</v>
      </c>
      <c r="I23" s="58">
        <f t="shared" si="9"/>
        <v>5000000</v>
      </c>
      <c r="J23" s="58">
        <f t="shared" si="9"/>
        <v>0</v>
      </c>
      <c r="K23" s="58">
        <f t="shared" si="9"/>
        <v>0</v>
      </c>
      <c r="L23" s="58">
        <f t="shared" si="9"/>
        <v>0</v>
      </c>
      <c r="M23" s="58">
        <f t="shared" si="9"/>
        <v>5000000</v>
      </c>
      <c r="N23" s="43">
        <v>0</v>
      </c>
    </row>
    <row r="24" spans="1:14" s="46" customFormat="1" ht="18" customHeight="1" thickBot="1" x14ac:dyDescent="0.25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6">
        <v>0</v>
      </c>
      <c r="I24" s="27">
        <f>+D24+E24-F24+G24-H24</f>
        <v>5000000</v>
      </c>
      <c r="J24" s="27">
        <f>+OCTUB!L24</f>
        <v>0</v>
      </c>
      <c r="K24" s="27">
        <v>0</v>
      </c>
      <c r="L24" s="27">
        <f>+K24+J24</f>
        <v>0</v>
      </c>
      <c r="M24" s="27">
        <f>+I24-L24</f>
        <v>5000000</v>
      </c>
      <c r="N24" s="28">
        <v>0</v>
      </c>
    </row>
    <row r="25" spans="1:14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f>+D26</f>
        <v>6000000</v>
      </c>
      <c r="E25" s="32">
        <f t="shared" ref="E25:M26" si="10">+E26</f>
        <v>0</v>
      </c>
      <c r="F25" s="32">
        <f t="shared" si="10"/>
        <v>0</v>
      </c>
      <c r="G25" s="56">
        <f t="shared" si="10"/>
        <v>0</v>
      </c>
      <c r="H25" s="32">
        <f t="shared" si="10"/>
        <v>0</v>
      </c>
      <c r="I25" s="56">
        <f t="shared" si="10"/>
        <v>6000000</v>
      </c>
      <c r="J25" s="56">
        <f t="shared" si="10"/>
        <v>1084802.3</v>
      </c>
      <c r="K25" s="56">
        <f t="shared" si="10"/>
        <v>107899.99</v>
      </c>
      <c r="L25" s="56">
        <f t="shared" si="10"/>
        <v>1192702.29</v>
      </c>
      <c r="M25" s="56">
        <f t="shared" si="10"/>
        <v>4807297.71</v>
      </c>
      <c r="N25" s="33">
        <f t="shared" ref="N25:N30" si="11">+L25/I25</f>
        <v>0.198783715</v>
      </c>
    </row>
    <row r="26" spans="1:14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f>+D27</f>
        <v>6000000</v>
      </c>
      <c r="E26" s="42">
        <f t="shared" si="10"/>
        <v>0</v>
      </c>
      <c r="F26" s="42">
        <f t="shared" si="10"/>
        <v>0</v>
      </c>
      <c r="G26" s="58">
        <f t="shared" si="10"/>
        <v>0</v>
      </c>
      <c r="H26" s="42">
        <f t="shared" si="10"/>
        <v>0</v>
      </c>
      <c r="I26" s="58">
        <f t="shared" si="10"/>
        <v>6000000</v>
      </c>
      <c r="J26" s="58">
        <f t="shared" si="10"/>
        <v>1084802.3</v>
      </c>
      <c r="K26" s="58">
        <f t="shared" si="10"/>
        <v>107899.99</v>
      </c>
      <c r="L26" s="58">
        <f t="shared" si="10"/>
        <v>1192702.29</v>
      </c>
      <c r="M26" s="58">
        <f t="shared" si="10"/>
        <v>4807297.71</v>
      </c>
      <c r="N26" s="43">
        <f t="shared" si="11"/>
        <v>0.198783715</v>
      </c>
    </row>
    <row r="27" spans="1:14" s="46" customFormat="1" ht="18" customHeight="1" thickBot="1" x14ac:dyDescent="0.25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6">
        <v>0</v>
      </c>
      <c r="I27" s="27">
        <f>+D27+E27-F27+G27-H27</f>
        <v>6000000</v>
      </c>
      <c r="J27" s="64">
        <f>+OCTUB!L27</f>
        <v>1084802.3</v>
      </c>
      <c r="K27" s="64">
        <v>107899.99</v>
      </c>
      <c r="L27" s="64">
        <f>+K27+J27</f>
        <v>1192702.29</v>
      </c>
      <c r="M27" s="64">
        <f>+I27-L27</f>
        <v>4807297.71</v>
      </c>
      <c r="N27" s="66">
        <f t="shared" si="11"/>
        <v>0.198783715</v>
      </c>
    </row>
    <row r="28" spans="1:14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f>+G30</f>
        <v>1200708837</v>
      </c>
      <c r="H28" s="32"/>
      <c r="I28" s="56">
        <f t="shared" ref="I28:M29" si="12">+I29</f>
        <v>1200708837</v>
      </c>
      <c r="J28" s="56">
        <f t="shared" si="12"/>
        <v>211522052</v>
      </c>
      <c r="K28" s="56">
        <f t="shared" si="12"/>
        <v>999798</v>
      </c>
      <c r="L28" s="56">
        <f t="shared" si="12"/>
        <v>212521850</v>
      </c>
      <c r="M28" s="56">
        <f t="shared" si="12"/>
        <v>988186987</v>
      </c>
      <c r="N28" s="86">
        <f t="shared" si="11"/>
        <v>0.17699698998717373</v>
      </c>
    </row>
    <row r="29" spans="1:14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f t="shared" si="12"/>
        <v>1200708837</v>
      </c>
      <c r="J29" s="57">
        <f t="shared" si="12"/>
        <v>211522052</v>
      </c>
      <c r="K29" s="57">
        <f t="shared" si="12"/>
        <v>999798</v>
      </c>
      <c r="L29" s="57">
        <f t="shared" si="12"/>
        <v>212521850</v>
      </c>
      <c r="M29" s="57">
        <f t="shared" si="12"/>
        <v>988186987</v>
      </c>
      <c r="N29" s="86">
        <f t="shared" si="11"/>
        <v>0.17699698998717373</v>
      </c>
    </row>
    <row r="30" spans="1:14" s="46" customFormat="1" ht="18" customHeight="1" x14ac:dyDescent="0.25">
      <c r="A30" s="100" t="s">
        <v>2629</v>
      </c>
      <c r="B30" s="101" t="s">
        <v>2627</v>
      </c>
      <c r="C30" s="104" t="s">
        <v>2604</v>
      </c>
      <c r="D30" s="51"/>
      <c r="E30" s="50"/>
      <c r="F30" s="50"/>
      <c r="G30" s="51">
        <v>1200708837</v>
      </c>
      <c r="H30" s="50"/>
      <c r="I30" s="51">
        <f>+D30+E30+F30+G30-H30</f>
        <v>1200708837</v>
      </c>
      <c r="J30" s="51">
        <f>+OCTUB!L30</f>
        <v>211522052</v>
      </c>
      <c r="K30" s="51">
        <f>798894+200904</f>
        <v>999798</v>
      </c>
      <c r="L30" s="51">
        <f>+K30+J30</f>
        <v>212521850</v>
      </c>
      <c r="M30" s="51">
        <f>+I30-L30</f>
        <v>988186987</v>
      </c>
      <c r="N30" s="86">
        <f t="shared" si="11"/>
        <v>0.17699698998717373</v>
      </c>
    </row>
    <row r="31" spans="1:14" s="46" customFormat="1" ht="18" customHeight="1" x14ac:dyDescent="0.25">
      <c r="A31" s="111"/>
      <c r="B31" s="111"/>
      <c r="C31" s="112"/>
      <c r="D31" s="97"/>
      <c r="E31" s="98"/>
      <c r="F31" s="98"/>
      <c r="G31" s="97"/>
      <c r="H31" s="98"/>
      <c r="I31" s="97"/>
      <c r="J31" s="97"/>
      <c r="K31" s="97"/>
      <c r="L31" s="97"/>
      <c r="M31" s="97"/>
      <c r="N31" s="99"/>
    </row>
    <row r="32" spans="1:14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7"/>
      <c r="K32" s="97"/>
      <c r="L32" s="97"/>
      <c r="M32" s="97"/>
      <c r="N32" s="99"/>
    </row>
    <row r="33" spans="1:250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7"/>
      <c r="K33" s="97"/>
      <c r="L33" s="97"/>
      <c r="M33" s="97"/>
      <c r="N33" s="99"/>
    </row>
    <row r="34" spans="1:250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7"/>
      <c r="K34" s="97"/>
      <c r="L34" s="97"/>
      <c r="M34" s="97"/>
      <c r="N34" s="99"/>
    </row>
    <row r="35" spans="1:250" s="46" customFormat="1" ht="18" customHeight="1" x14ac:dyDescent="0.25">
      <c r="A35" s="111"/>
      <c r="B35" s="111"/>
      <c r="C35" s="112"/>
      <c r="D35" s="97"/>
      <c r="E35" s="98"/>
      <c r="F35" s="98"/>
      <c r="G35" s="97"/>
      <c r="H35" s="98"/>
      <c r="I35" s="97"/>
      <c r="J35" s="97"/>
      <c r="K35" s="97"/>
      <c r="L35" s="97"/>
      <c r="M35" s="97"/>
      <c r="N35" s="99"/>
    </row>
    <row r="36" spans="1:250" s="46" customFormat="1" ht="18" customHeight="1" x14ac:dyDescent="0.25">
      <c r="A36" s="111"/>
      <c r="B36" s="111"/>
      <c r="C36" s="112"/>
      <c r="D36" s="97"/>
      <c r="E36" s="98"/>
      <c r="F36" s="98"/>
      <c r="G36" s="97"/>
      <c r="H36" s="98"/>
      <c r="I36" s="97"/>
      <c r="J36" s="97"/>
      <c r="K36" s="97"/>
      <c r="L36" s="97"/>
      <c r="M36" s="97"/>
      <c r="N36" s="99"/>
    </row>
    <row r="37" spans="1:250" ht="15" thickBot="1" x14ac:dyDescent="0.25">
      <c r="B37" s="54"/>
      <c r="I37" s="54"/>
      <c r="J37" s="120"/>
      <c r="K37" s="54"/>
    </row>
    <row r="38" spans="1:250" ht="15" thickTop="1" x14ac:dyDescent="0.2">
      <c r="B38" s="115"/>
      <c r="I38" s="115"/>
      <c r="J38" s="121"/>
      <c r="K38" s="115"/>
    </row>
    <row r="39" spans="1:250" ht="18" x14ac:dyDescent="0.25">
      <c r="A39" s="52"/>
      <c r="B39" s="69" t="s">
        <v>2605</v>
      </c>
      <c r="C39" s="69"/>
      <c r="D39" s="69"/>
      <c r="E39" s="69"/>
      <c r="F39" s="73"/>
      <c r="G39" s="71"/>
      <c r="H39" s="69"/>
      <c r="I39" s="70" t="s">
        <v>2606</v>
      </c>
      <c r="J39" s="122"/>
      <c r="K39" s="52"/>
      <c r="L39" s="53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</row>
    <row r="40" spans="1:250" ht="18" x14ac:dyDescent="0.25">
      <c r="A40" s="52"/>
      <c r="B40" s="69" t="s">
        <v>2622</v>
      </c>
      <c r="C40" s="69"/>
      <c r="D40" s="69"/>
      <c r="E40" s="69"/>
      <c r="F40" s="73"/>
      <c r="G40" s="71"/>
      <c r="H40" s="69"/>
      <c r="I40" s="70" t="s">
        <v>2620</v>
      </c>
      <c r="J40" s="122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</row>
    <row r="41" spans="1:250" ht="18" x14ac:dyDescent="0.25">
      <c r="A41" s="52"/>
      <c r="B41" s="69" t="s">
        <v>2607</v>
      </c>
      <c r="C41" s="72"/>
      <c r="D41" s="72"/>
      <c r="E41" s="72"/>
      <c r="F41" s="73"/>
      <c r="G41" s="79"/>
      <c r="H41" s="72"/>
      <c r="I41" s="70" t="s">
        <v>2621</v>
      </c>
      <c r="J41" s="123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</row>
  </sheetData>
  <mergeCells count="17"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  <mergeCell ref="G6:G7"/>
    <mergeCell ref="H6:H7"/>
  </mergeCells>
  <pageMargins left="1.1023622047244095" right="0.70866141732283472" top="0.74803149606299213" bottom="0.74803149606299213" header="0.31496062992125984" footer="0.31496062992125984"/>
  <pageSetup paperSize="5" scale="49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1"/>
  <sheetViews>
    <sheetView workbookViewId="0">
      <pane xSplit="3" ySplit="3" topLeftCell="L4" activePane="bottomRight" state="frozen"/>
      <selection pane="topRight" activeCell="D1" sqref="D1"/>
      <selection pane="bottomLeft" activeCell="A4" sqref="A4"/>
      <selection pane="bottomRight" activeCell="N12" sqref="N12"/>
    </sheetView>
  </sheetViews>
  <sheetFormatPr baseColWidth="10" defaultRowHeight="14.25" x14ac:dyDescent="0.2"/>
  <cols>
    <col min="1" max="1" width="20.7109375" style="15" bestFit="1" customWidth="1"/>
    <col min="2" max="2" width="90.5703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20.85546875" style="15" bestFit="1" customWidth="1"/>
    <col min="9" max="9" width="18.85546875" style="15" customWidth="1"/>
    <col min="10" max="10" width="19.85546875" style="59" customWidth="1"/>
    <col min="11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5" width="15.5703125" style="15" bestFit="1" customWidth="1"/>
    <col min="16" max="16384" width="11.42578125" style="15"/>
  </cols>
  <sheetData>
    <row r="1" spans="1:15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5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5" ht="34.5" customHeight="1" x14ac:dyDescent="0.2">
      <c r="A3" s="129" t="s">
        <v>2644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5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6"/>
      <c r="K4" s="76"/>
      <c r="L4" s="76"/>
      <c r="M4" s="75"/>
      <c r="N4" s="78"/>
    </row>
    <row r="5" spans="1:15" ht="15" customHeight="1" x14ac:dyDescent="0.25">
      <c r="A5" s="160" t="s">
        <v>2601</v>
      </c>
      <c r="B5" s="132" t="s">
        <v>2602</v>
      </c>
      <c r="C5" s="132" t="s">
        <v>2581</v>
      </c>
      <c r="D5" s="150" t="s">
        <v>2590</v>
      </c>
      <c r="E5" s="163" t="s">
        <v>2588</v>
      </c>
      <c r="F5" s="164"/>
      <c r="G5" s="164"/>
      <c r="H5" s="165"/>
      <c r="I5" s="150" t="s">
        <v>2589</v>
      </c>
      <c r="J5" s="166" t="s">
        <v>2591</v>
      </c>
      <c r="K5" s="150" t="s">
        <v>2592</v>
      </c>
      <c r="L5" s="150" t="s">
        <v>2593</v>
      </c>
      <c r="M5" s="150" t="s">
        <v>2594</v>
      </c>
      <c r="N5" s="153" t="s">
        <v>2595</v>
      </c>
    </row>
    <row r="6" spans="1:15" ht="24.75" customHeight="1" x14ac:dyDescent="0.25">
      <c r="A6" s="161"/>
      <c r="B6" s="133"/>
      <c r="C6" s="133"/>
      <c r="D6" s="151"/>
      <c r="E6" s="156" t="s">
        <v>2222</v>
      </c>
      <c r="F6" s="157"/>
      <c r="G6" s="144" t="s">
        <v>2587</v>
      </c>
      <c r="H6" s="142" t="s">
        <v>2586</v>
      </c>
      <c r="I6" s="151"/>
      <c r="J6" s="167"/>
      <c r="K6" s="151"/>
      <c r="L6" s="151"/>
      <c r="M6" s="151"/>
      <c r="N6" s="154"/>
    </row>
    <row r="7" spans="1:15" ht="15.75" thickBot="1" x14ac:dyDescent="0.3">
      <c r="A7" s="162"/>
      <c r="B7" s="159"/>
      <c r="C7" s="159"/>
      <c r="D7" s="152"/>
      <c r="E7" s="16" t="s">
        <v>2584</v>
      </c>
      <c r="F7" s="16" t="s">
        <v>2585</v>
      </c>
      <c r="G7" s="158"/>
      <c r="H7" s="159"/>
      <c r="I7" s="152"/>
      <c r="J7" s="168"/>
      <c r="K7" s="152"/>
      <c r="L7" s="152"/>
      <c r="M7" s="152"/>
      <c r="N7" s="155"/>
    </row>
    <row r="8" spans="1:15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>+E9+E10</f>
        <v>100000000</v>
      </c>
      <c r="F8" s="20">
        <f>+F9+F10</f>
        <v>100000000</v>
      </c>
      <c r="G8" s="55">
        <f>+G9+G10</f>
        <v>2118790812</v>
      </c>
      <c r="H8" s="20">
        <f>+H9+H10</f>
        <v>962981866</v>
      </c>
      <c r="I8" s="55">
        <f>+I9+I10+I28</f>
        <v>3823116489</v>
      </c>
      <c r="J8" s="55">
        <f>+J9+J10+J28</f>
        <v>2756304693.29</v>
      </c>
      <c r="K8" s="55">
        <f>+K9+K10+K28</f>
        <v>0</v>
      </c>
      <c r="L8" s="55">
        <f>+L9+L10+L28</f>
        <v>2756304693.29</v>
      </c>
      <c r="M8" s="55">
        <f>+M9+M10+M28</f>
        <v>1066811795.71</v>
      </c>
      <c r="N8" s="21">
        <f>+L8/I8</f>
        <v>0.7209575489579072</v>
      </c>
    </row>
    <row r="9" spans="1:15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7">
        <f>+NOVI!L9</f>
        <v>1218081975</v>
      </c>
      <c r="K9" s="116"/>
      <c r="L9" s="27">
        <f>+K9+J9</f>
        <v>1218081975</v>
      </c>
      <c r="M9" s="27">
        <f>+I9-L9</f>
        <v>0</v>
      </c>
      <c r="N9" s="28">
        <f>+L9/I9</f>
        <v>1</v>
      </c>
    </row>
    <row r="10" spans="1:15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+D11+D21</f>
        <v>2367307543</v>
      </c>
      <c r="E10" s="56">
        <f>+E11+E21</f>
        <v>100000000</v>
      </c>
      <c r="F10" s="56">
        <f>+F11+F21</f>
        <v>100000000</v>
      </c>
      <c r="G10" s="56">
        <f>+G11+G21+G28</f>
        <v>1200708837</v>
      </c>
      <c r="H10" s="56">
        <f t="shared" ref="H10:N10" si="0">+H11+H21</f>
        <v>962981866</v>
      </c>
      <c r="I10" s="56">
        <f t="shared" si="0"/>
        <v>1404325677</v>
      </c>
      <c r="J10" s="56">
        <f t="shared" si="0"/>
        <v>1325700868.29</v>
      </c>
      <c r="K10" s="56">
        <f t="shared" si="0"/>
        <v>0</v>
      </c>
      <c r="L10" s="56">
        <f t="shared" si="0"/>
        <v>1325700868.29</v>
      </c>
      <c r="M10" s="56">
        <f t="shared" si="0"/>
        <v>78624808.709999993</v>
      </c>
      <c r="N10" s="124">
        <f t="shared" si="0"/>
        <v>1.8615003106640606</v>
      </c>
    </row>
    <row r="11" spans="1:15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 t="shared" ref="D11:M11" si="1">+D12</f>
        <v>2356307543</v>
      </c>
      <c r="E11" s="37">
        <f t="shared" si="1"/>
        <v>100000000</v>
      </c>
      <c r="F11" s="37">
        <f t="shared" si="1"/>
        <v>100000000</v>
      </c>
      <c r="G11" s="57">
        <f t="shared" si="1"/>
        <v>0</v>
      </c>
      <c r="H11" s="37">
        <f t="shared" si="1"/>
        <v>953281866</v>
      </c>
      <c r="I11" s="57">
        <f t="shared" si="1"/>
        <v>1403025677</v>
      </c>
      <c r="J11" s="57">
        <f t="shared" si="1"/>
        <v>1324508166</v>
      </c>
      <c r="K11" s="57">
        <f t="shared" si="1"/>
        <v>0</v>
      </c>
      <c r="L11" s="57">
        <f t="shared" si="1"/>
        <v>1324508166</v>
      </c>
      <c r="M11" s="57">
        <f t="shared" si="1"/>
        <v>78517511</v>
      </c>
      <c r="N11" s="38">
        <f t="shared" ref="N11:N20" si="2">+L11/I11</f>
        <v>0.94403701066406076</v>
      </c>
    </row>
    <row r="12" spans="1:15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 t="shared" ref="D12:M12" si="3">+D13+D16</f>
        <v>2356307543</v>
      </c>
      <c r="E12" s="37">
        <f t="shared" si="3"/>
        <v>100000000</v>
      </c>
      <c r="F12" s="37">
        <f t="shared" si="3"/>
        <v>100000000</v>
      </c>
      <c r="G12" s="57">
        <f t="shared" si="3"/>
        <v>0</v>
      </c>
      <c r="H12" s="37">
        <f t="shared" si="3"/>
        <v>953281866</v>
      </c>
      <c r="I12" s="57">
        <f t="shared" si="3"/>
        <v>1403025677</v>
      </c>
      <c r="J12" s="57">
        <f t="shared" si="3"/>
        <v>1324508166</v>
      </c>
      <c r="K12" s="57">
        <f t="shared" si="3"/>
        <v>0</v>
      </c>
      <c r="L12" s="57">
        <f t="shared" si="3"/>
        <v>1324508166</v>
      </c>
      <c r="M12" s="57">
        <f t="shared" si="3"/>
        <v>78517511</v>
      </c>
      <c r="N12" s="38">
        <f t="shared" si="2"/>
        <v>0.94403701066406076</v>
      </c>
    </row>
    <row r="13" spans="1:15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M14" si="4">+E14</f>
        <v>0</v>
      </c>
      <c r="F13" s="37">
        <f t="shared" si="4"/>
        <v>0</v>
      </c>
      <c r="G13" s="57">
        <f t="shared" si="4"/>
        <v>0</v>
      </c>
      <c r="H13" s="37">
        <f t="shared" si="4"/>
        <v>245531866</v>
      </c>
      <c r="I13" s="57">
        <f t="shared" si="4"/>
        <v>760775677</v>
      </c>
      <c r="J13" s="57">
        <f t="shared" si="4"/>
        <v>695775677</v>
      </c>
      <c r="K13" s="57">
        <f t="shared" si="4"/>
        <v>0</v>
      </c>
      <c r="L13" s="57">
        <f t="shared" si="4"/>
        <v>695775677</v>
      </c>
      <c r="M13" s="57">
        <f t="shared" si="4"/>
        <v>65000000</v>
      </c>
      <c r="N13" s="38">
        <f t="shared" si="2"/>
        <v>0.91456088573136651</v>
      </c>
    </row>
    <row r="14" spans="1:15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4"/>
        <v>0</v>
      </c>
      <c r="F14" s="42">
        <f t="shared" si="4"/>
        <v>0</v>
      </c>
      <c r="G14" s="58">
        <f t="shared" si="4"/>
        <v>0</v>
      </c>
      <c r="H14" s="42">
        <f t="shared" si="4"/>
        <v>245531866</v>
      </c>
      <c r="I14" s="58">
        <f t="shared" si="4"/>
        <v>760775677</v>
      </c>
      <c r="J14" s="58">
        <f t="shared" si="4"/>
        <v>695775677</v>
      </c>
      <c r="K14" s="58">
        <f t="shared" si="4"/>
        <v>0</v>
      </c>
      <c r="L14" s="58">
        <f t="shared" si="4"/>
        <v>695775677</v>
      </c>
      <c r="M14" s="58">
        <f t="shared" si="4"/>
        <v>65000000</v>
      </c>
      <c r="N14" s="43">
        <f t="shared" si="2"/>
        <v>0.91456088573136651</v>
      </c>
    </row>
    <row r="15" spans="1:15" s="46" customFormat="1" ht="18" customHeight="1" thickBot="1" x14ac:dyDescent="0.25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7">
        <v>245531866</v>
      </c>
      <c r="I15" s="27">
        <f>+D15+E15-F15+G15-H15</f>
        <v>760775677</v>
      </c>
      <c r="J15" s="27">
        <f>+NOVI!L15</f>
        <v>695775677</v>
      </c>
      <c r="K15" s="27"/>
      <c r="L15" s="27">
        <f>+K15+J15</f>
        <v>695775677</v>
      </c>
      <c r="M15" s="27">
        <f>+I15-L15</f>
        <v>65000000</v>
      </c>
      <c r="N15" s="28">
        <f t="shared" si="2"/>
        <v>0.91456088573136651</v>
      </c>
      <c r="O15" s="114"/>
    </row>
    <row r="16" spans="1:15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 t="shared" ref="D16:M16" si="5">+D17</f>
        <v>1350000000</v>
      </c>
      <c r="E16" s="32">
        <f t="shared" si="5"/>
        <v>100000000</v>
      </c>
      <c r="F16" s="32">
        <f t="shared" si="5"/>
        <v>100000000</v>
      </c>
      <c r="G16" s="56">
        <f t="shared" si="5"/>
        <v>0</v>
      </c>
      <c r="H16" s="32">
        <f t="shared" si="5"/>
        <v>707750000</v>
      </c>
      <c r="I16" s="56">
        <f t="shared" si="5"/>
        <v>642250000</v>
      </c>
      <c r="J16" s="56">
        <f t="shared" si="5"/>
        <v>628732489</v>
      </c>
      <c r="K16" s="56">
        <f t="shared" si="5"/>
        <v>0</v>
      </c>
      <c r="L16" s="56">
        <f t="shared" si="5"/>
        <v>628732489</v>
      </c>
      <c r="M16" s="56">
        <f t="shared" si="5"/>
        <v>13517511</v>
      </c>
      <c r="N16" s="33">
        <f t="shared" si="2"/>
        <v>0.97895288283378745</v>
      </c>
    </row>
    <row r="17" spans="1:15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6">SUM(D18:D20)</f>
        <v>1350000000</v>
      </c>
      <c r="E17" s="90">
        <f t="shared" si="6"/>
        <v>100000000</v>
      </c>
      <c r="F17" s="90">
        <f t="shared" si="6"/>
        <v>100000000</v>
      </c>
      <c r="G17" s="90">
        <f t="shared" si="6"/>
        <v>0</v>
      </c>
      <c r="H17" s="90">
        <f t="shared" si="6"/>
        <v>707750000</v>
      </c>
      <c r="I17" s="90">
        <f t="shared" si="6"/>
        <v>642250000</v>
      </c>
      <c r="J17" s="90">
        <f t="shared" si="6"/>
        <v>628732489</v>
      </c>
      <c r="K17" s="90">
        <f t="shared" si="6"/>
        <v>0</v>
      </c>
      <c r="L17" s="90">
        <f t="shared" si="6"/>
        <v>628732489</v>
      </c>
      <c r="M17" s="90">
        <f t="shared" si="6"/>
        <v>13517511</v>
      </c>
      <c r="N17" s="91">
        <f t="shared" si="2"/>
        <v>0.97895288283378745</v>
      </c>
    </row>
    <row r="18" spans="1:15" s="46" customFormat="1" ht="18" customHeight="1" x14ac:dyDescent="0.2">
      <c r="A18" s="48" t="s">
        <v>2597</v>
      </c>
      <c r="B18" s="48" t="s">
        <v>2610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f>+D18+E18-F18+G18-H18</f>
        <v>427250000</v>
      </c>
      <c r="J18" s="51">
        <f>+NOVI!L18</f>
        <v>427237220</v>
      </c>
      <c r="K18" s="51"/>
      <c r="L18" s="51">
        <f>+K18+J18</f>
        <v>427237220</v>
      </c>
      <c r="M18" s="51">
        <f>+I18-L18</f>
        <v>12780</v>
      </c>
      <c r="N18" s="86">
        <f t="shared" si="2"/>
        <v>0.99997008777062613</v>
      </c>
    </row>
    <row r="19" spans="1:15" s="46" customFormat="1" x14ac:dyDescent="0.2">
      <c r="A19" s="48" t="s">
        <v>2611</v>
      </c>
      <c r="B19" s="48" t="s">
        <v>2625</v>
      </c>
      <c r="C19" s="49"/>
      <c r="D19" s="51">
        <v>200000000</v>
      </c>
      <c r="E19" s="50">
        <v>100000000</v>
      </c>
      <c r="F19" s="50"/>
      <c r="G19" s="68"/>
      <c r="H19" s="51">
        <v>85000000</v>
      </c>
      <c r="I19" s="51">
        <f>+D19+E19-F19+G19-H19</f>
        <v>215000000</v>
      </c>
      <c r="J19" s="51">
        <f>+NOVI!L19</f>
        <v>201495269</v>
      </c>
      <c r="K19" s="51"/>
      <c r="L19" s="51">
        <f>+K19+J19</f>
        <v>201495269</v>
      </c>
      <c r="M19" s="51">
        <f>+I19-L19</f>
        <v>13504731</v>
      </c>
      <c r="N19" s="86">
        <f t="shared" si="2"/>
        <v>0.93718729767441855</v>
      </c>
    </row>
    <row r="20" spans="1:15" s="46" customFormat="1" x14ac:dyDescent="0.2">
      <c r="A20" s="48" t="s">
        <v>2600</v>
      </c>
      <c r="B20" s="48" t="s">
        <v>2608</v>
      </c>
      <c r="C20" s="49"/>
      <c r="D20" s="51">
        <v>722750000</v>
      </c>
      <c r="E20" s="50"/>
      <c r="F20" s="50">
        <v>100000000</v>
      </c>
      <c r="G20" s="68"/>
      <c r="H20" s="51">
        <v>622750000</v>
      </c>
      <c r="I20" s="51">
        <f>+D20+E20-F20+G20-H20</f>
        <v>0</v>
      </c>
      <c r="J20" s="51">
        <f>+NOVI!L20</f>
        <v>0</v>
      </c>
      <c r="K20" s="51">
        <v>0</v>
      </c>
      <c r="L20" s="51">
        <f>+K20+J20</f>
        <v>0</v>
      </c>
      <c r="M20" s="51">
        <f>+I20-L20</f>
        <v>0</v>
      </c>
      <c r="N20" s="86" t="e">
        <f t="shared" si="2"/>
        <v>#DIV/0!</v>
      </c>
      <c r="O20" s="114"/>
    </row>
    <row r="21" spans="1:15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f t="shared" ref="D21:M21" si="7">+D22</f>
        <v>11000000</v>
      </c>
      <c r="E21" s="83">
        <f t="shared" si="7"/>
        <v>0</v>
      </c>
      <c r="F21" s="83">
        <f t="shared" si="7"/>
        <v>0</v>
      </c>
      <c r="G21" s="67">
        <f t="shared" si="7"/>
        <v>0</v>
      </c>
      <c r="H21" s="83">
        <f t="shared" si="7"/>
        <v>9700000</v>
      </c>
      <c r="I21" s="67">
        <f t="shared" si="7"/>
        <v>1300000</v>
      </c>
      <c r="J21" s="67">
        <f t="shared" si="7"/>
        <v>1192702.29</v>
      </c>
      <c r="K21" s="67">
        <f t="shared" si="7"/>
        <v>0</v>
      </c>
      <c r="L21" s="67">
        <f t="shared" si="7"/>
        <v>1192702.29</v>
      </c>
      <c r="M21" s="67">
        <f t="shared" si="7"/>
        <v>107297.70999999996</v>
      </c>
      <c r="N21" s="84">
        <f>+L21/I21</f>
        <v>0.91746329999999998</v>
      </c>
    </row>
    <row r="22" spans="1:15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f t="shared" ref="D22:M22" si="8">+D23+D25</f>
        <v>11000000</v>
      </c>
      <c r="E22" s="37">
        <f t="shared" si="8"/>
        <v>0</v>
      </c>
      <c r="F22" s="37">
        <f t="shared" si="8"/>
        <v>0</v>
      </c>
      <c r="G22" s="57">
        <f t="shared" si="8"/>
        <v>0</v>
      </c>
      <c r="H22" s="37">
        <f t="shared" si="8"/>
        <v>9700000</v>
      </c>
      <c r="I22" s="57">
        <f t="shared" si="8"/>
        <v>1300000</v>
      </c>
      <c r="J22" s="57">
        <f t="shared" si="8"/>
        <v>1192702.29</v>
      </c>
      <c r="K22" s="57">
        <f t="shared" si="8"/>
        <v>0</v>
      </c>
      <c r="L22" s="57">
        <f t="shared" si="8"/>
        <v>1192702.29</v>
      </c>
      <c r="M22" s="57">
        <f t="shared" si="8"/>
        <v>107297.70999999996</v>
      </c>
      <c r="N22" s="38">
        <f>+L22/I22</f>
        <v>0.91746329999999998</v>
      </c>
    </row>
    <row r="23" spans="1:15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f t="shared" ref="D23:M23" si="9">+D24</f>
        <v>5000000</v>
      </c>
      <c r="E23" s="42">
        <f t="shared" si="9"/>
        <v>0</v>
      </c>
      <c r="F23" s="42">
        <f t="shared" si="9"/>
        <v>0</v>
      </c>
      <c r="G23" s="58">
        <f t="shared" si="9"/>
        <v>0</v>
      </c>
      <c r="H23" s="42">
        <f t="shared" si="9"/>
        <v>5000000</v>
      </c>
      <c r="I23" s="58">
        <f t="shared" si="9"/>
        <v>0</v>
      </c>
      <c r="J23" s="58">
        <f t="shared" si="9"/>
        <v>0</v>
      </c>
      <c r="K23" s="58">
        <f t="shared" si="9"/>
        <v>0</v>
      </c>
      <c r="L23" s="58">
        <f t="shared" si="9"/>
        <v>0</v>
      </c>
      <c r="M23" s="58">
        <f t="shared" si="9"/>
        <v>0</v>
      </c>
      <c r="N23" s="43">
        <v>0</v>
      </c>
    </row>
    <row r="24" spans="1:15" s="46" customFormat="1" ht="18" customHeight="1" thickBot="1" x14ac:dyDescent="0.25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7">
        <v>5000000</v>
      </c>
      <c r="I24" s="27">
        <f>+D24+E24-F24+G24-H24</f>
        <v>0</v>
      </c>
      <c r="J24" s="27">
        <f>+NOVI!L24</f>
        <v>0</v>
      </c>
      <c r="K24" s="27">
        <v>0</v>
      </c>
      <c r="L24" s="27">
        <f>+K24+J24</f>
        <v>0</v>
      </c>
      <c r="M24" s="27">
        <f>+I24-L24</f>
        <v>0</v>
      </c>
      <c r="N24" s="28">
        <v>0</v>
      </c>
      <c r="O24" s="114"/>
    </row>
    <row r="25" spans="1:15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f>+D26</f>
        <v>6000000</v>
      </c>
      <c r="E25" s="32">
        <f t="shared" ref="E25:M26" si="10">+E26</f>
        <v>0</v>
      </c>
      <c r="F25" s="32">
        <f t="shared" si="10"/>
        <v>0</v>
      </c>
      <c r="G25" s="56">
        <f t="shared" si="10"/>
        <v>0</v>
      </c>
      <c r="H25" s="32">
        <f t="shared" si="10"/>
        <v>4700000</v>
      </c>
      <c r="I25" s="56">
        <f t="shared" si="10"/>
        <v>1300000</v>
      </c>
      <c r="J25" s="56">
        <f t="shared" si="10"/>
        <v>1192702.29</v>
      </c>
      <c r="K25" s="56">
        <f t="shared" si="10"/>
        <v>0</v>
      </c>
      <c r="L25" s="56">
        <f t="shared" si="10"/>
        <v>1192702.29</v>
      </c>
      <c r="M25" s="56">
        <f t="shared" si="10"/>
        <v>107297.70999999996</v>
      </c>
      <c r="N25" s="33">
        <f t="shared" ref="N25:N30" si="11">+L25/I25</f>
        <v>0.91746329999999998</v>
      </c>
    </row>
    <row r="26" spans="1:15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f>+D27</f>
        <v>6000000</v>
      </c>
      <c r="E26" s="42">
        <f t="shared" si="10"/>
        <v>0</v>
      </c>
      <c r="F26" s="42">
        <f t="shared" si="10"/>
        <v>0</v>
      </c>
      <c r="G26" s="58">
        <f t="shared" si="10"/>
        <v>0</v>
      </c>
      <c r="H26" s="42">
        <f t="shared" si="10"/>
        <v>4700000</v>
      </c>
      <c r="I26" s="58">
        <f t="shared" si="10"/>
        <v>1300000</v>
      </c>
      <c r="J26" s="58">
        <f t="shared" si="10"/>
        <v>1192702.29</v>
      </c>
      <c r="K26" s="58">
        <f t="shared" si="10"/>
        <v>0</v>
      </c>
      <c r="L26" s="58">
        <f t="shared" si="10"/>
        <v>1192702.29</v>
      </c>
      <c r="M26" s="58">
        <f t="shared" si="10"/>
        <v>107297.70999999996</v>
      </c>
      <c r="N26" s="43">
        <f t="shared" si="11"/>
        <v>0.91746329999999998</v>
      </c>
    </row>
    <row r="27" spans="1:15" s="46" customFormat="1" ht="18" customHeight="1" thickBot="1" x14ac:dyDescent="0.25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7">
        <v>4700000</v>
      </c>
      <c r="I27" s="27">
        <f>+D27+E27-F27+G27-H27</f>
        <v>1300000</v>
      </c>
      <c r="J27" s="64">
        <f>+NOVI!L27</f>
        <v>1192702.29</v>
      </c>
      <c r="K27" s="64"/>
      <c r="L27" s="64">
        <f>+K27+J27</f>
        <v>1192702.29</v>
      </c>
      <c r="M27" s="64">
        <f>+I27-L27</f>
        <v>107297.70999999996</v>
      </c>
      <c r="N27" s="66">
        <f t="shared" si="11"/>
        <v>0.91746329999999998</v>
      </c>
      <c r="O27" s="114"/>
    </row>
    <row r="28" spans="1:15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f>+G30</f>
        <v>1200708837</v>
      </c>
      <c r="H28" s="32"/>
      <c r="I28" s="56">
        <f t="shared" ref="I28:M29" si="12">+I29</f>
        <v>1200708837</v>
      </c>
      <c r="J28" s="56">
        <f t="shared" si="12"/>
        <v>212521850</v>
      </c>
      <c r="K28" s="56">
        <f t="shared" si="12"/>
        <v>0</v>
      </c>
      <c r="L28" s="56">
        <f t="shared" si="12"/>
        <v>212521850</v>
      </c>
      <c r="M28" s="56">
        <f t="shared" si="12"/>
        <v>988186987</v>
      </c>
      <c r="N28" s="86">
        <f t="shared" si="11"/>
        <v>0.17699698998717373</v>
      </c>
    </row>
    <row r="29" spans="1:15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f t="shared" si="12"/>
        <v>1200708837</v>
      </c>
      <c r="J29" s="57">
        <f t="shared" si="12"/>
        <v>212521850</v>
      </c>
      <c r="K29" s="57">
        <f t="shared" si="12"/>
        <v>0</v>
      </c>
      <c r="L29" s="57">
        <f t="shared" si="12"/>
        <v>212521850</v>
      </c>
      <c r="M29" s="57">
        <f t="shared" si="12"/>
        <v>988186987</v>
      </c>
      <c r="N29" s="86">
        <f t="shared" si="11"/>
        <v>0.17699698998717373</v>
      </c>
    </row>
    <row r="30" spans="1:15" s="46" customFormat="1" ht="18" customHeight="1" x14ac:dyDescent="0.25">
      <c r="A30" s="100" t="s">
        <v>2629</v>
      </c>
      <c r="B30" s="101" t="s">
        <v>2627</v>
      </c>
      <c r="C30" s="104" t="s">
        <v>2604</v>
      </c>
      <c r="D30" s="51"/>
      <c r="E30" s="50"/>
      <c r="F30" s="50"/>
      <c r="G30" s="51">
        <v>1200708837</v>
      </c>
      <c r="H30" s="50"/>
      <c r="I30" s="51">
        <f>+D30+E30+F30+G30-H30</f>
        <v>1200708837</v>
      </c>
      <c r="J30" s="51">
        <f>+NOVI!L30</f>
        <v>212521850</v>
      </c>
      <c r="K30" s="51"/>
      <c r="L30" s="51">
        <f>+K30+J30</f>
        <v>212521850</v>
      </c>
      <c r="M30" s="51">
        <f>+I30-L30</f>
        <v>988186987</v>
      </c>
      <c r="N30" s="86">
        <f t="shared" si="11"/>
        <v>0.17699698998717373</v>
      </c>
    </row>
    <row r="31" spans="1:15" s="46" customFormat="1" ht="18" customHeight="1" x14ac:dyDescent="0.25">
      <c r="A31" s="111"/>
      <c r="B31" s="111"/>
      <c r="C31" s="112"/>
      <c r="D31" s="97"/>
      <c r="E31" s="98"/>
      <c r="F31" s="98"/>
      <c r="G31" s="97"/>
      <c r="H31" s="98"/>
      <c r="I31" s="97"/>
      <c r="J31" s="97"/>
      <c r="K31" s="97"/>
      <c r="L31" s="97"/>
      <c r="M31" s="97"/>
      <c r="N31" s="99"/>
    </row>
    <row r="32" spans="1:15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7"/>
      <c r="K32" s="97"/>
      <c r="L32" s="97"/>
      <c r="M32" s="97"/>
      <c r="N32" s="99"/>
    </row>
    <row r="33" spans="1:250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7"/>
      <c r="K33" s="97"/>
      <c r="L33" s="97"/>
      <c r="M33" s="97"/>
      <c r="N33" s="99"/>
    </row>
    <row r="34" spans="1:250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7"/>
      <c r="K34" s="97"/>
      <c r="L34" s="97"/>
      <c r="M34" s="97"/>
      <c r="N34" s="99"/>
    </row>
    <row r="35" spans="1:250" s="46" customFormat="1" ht="18" customHeight="1" x14ac:dyDescent="0.25">
      <c r="A35" s="111"/>
      <c r="B35" s="111"/>
      <c r="C35" s="112"/>
      <c r="D35" s="97"/>
      <c r="E35" s="98"/>
      <c r="F35" s="98"/>
      <c r="G35" s="97"/>
      <c r="H35" s="98"/>
      <c r="I35" s="97"/>
      <c r="J35" s="97"/>
      <c r="K35" s="97"/>
      <c r="L35" s="97"/>
      <c r="M35" s="97"/>
      <c r="N35" s="99"/>
    </row>
    <row r="36" spans="1:250" s="46" customFormat="1" ht="18" customHeight="1" x14ac:dyDescent="0.25">
      <c r="A36" s="111"/>
      <c r="B36" s="111"/>
      <c r="C36" s="112"/>
      <c r="D36" s="97"/>
      <c r="E36" s="98"/>
      <c r="F36" s="98"/>
      <c r="G36" s="97"/>
      <c r="H36" s="98"/>
      <c r="I36" s="97"/>
      <c r="J36" s="97"/>
      <c r="K36" s="97"/>
      <c r="L36" s="97"/>
      <c r="M36" s="97"/>
      <c r="N36" s="99"/>
    </row>
    <row r="37" spans="1:250" ht="15" thickBot="1" x14ac:dyDescent="0.25">
      <c r="B37" s="54"/>
      <c r="I37" s="54"/>
      <c r="J37" s="120"/>
      <c r="K37" s="54"/>
    </row>
    <row r="38" spans="1:250" ht="15" thickTop="1" x14ac:dyDescent="0.2">
      <c r="B38" s="115"/>
      <c r="I38" s="115"/>
      <c r="J38" s="121"/>
      <c r="K38" s="115"/>
    </row>
    <row r="39" spans="1:250" ht="18" x14ac:dyDescent="0.25">
      <c r="A39" s="52"/>
      <c r="B39" s="69" t="s">
        <v>2605</v>
      </c>
      <c r="C39" s="69"/>
      <c r="D39" s="69"/>
      <c r="E39" s="69"/>
      <c r="F39" s="73"/>
      <c r="G39" s="71"/>
      <c r="H39" s="69"/>
      <c r="I39" s="70" t="s">
        <v>2606</v>
      </c>
      <c r="J39" s="122"/>
      <c r="K39" s="52"/>
      <c r="L39" s="53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</row>
    <row r="40" spans="1:250" ht="18" x14ac:dyDescent="0.25">
      <c r="A40" s="52"/>
      <c r="B40" s="69" t="s">
        <v>2622</v>
      </c>
      <c r="C40" s="69"/>
      <c r="D40" s="69"/>
      <c r="E40" s="69"/>
      <c r="F40" s="73"/>
      <c r="G40" s="71"/>
      <c r="H40" s="69"/>
      <c r="I40" s="70" t="s">
        <v>2620</v>
      </c>
      <c r="J40" s="122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</row>
    <row r="41" spans="1:250" ht="18" x14ac:dyDescent="0.25">
      <c r="A41" s="52"/>
      <c r="B41" s="69" t="s">
        <v>2607</v>
      </c>
      <c r="C41" s="72"/>
      <c r="D41" s="72"/>
      <c r="E41" s="72"/>
      <c r="F41" s="73"/>
      <c r="G41" s="79"/>
      <c r="H41" s="72"/>
      <c r="I41" s="70" t="s">
        <v>2621</v>
      </c>
      <c r="J41" s="123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</row>
  </sheetData>
  <mergeCells count="17"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  <mergeCell ref="G6:G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1.7109375" customWidth="1"/>
    <col min="2" max="2" width="9.85546875" customWidth="1"/>
    <col min="3" max="3" width="11.140625" customWidth="1"/>
    <col min="4" max="4" width="57.5703125" customWidth="1"/>
    <col min="5" max="5" width="1.7109375" customWidth="1"/>
    <col min="6" max="6" width="6.7109375" customWidth="1"/>
    <col min="7" max="7" width="126.7109375" customWidth="1"/>
  </cols>
  <sheetData>
    <row r="1" spans="2:7" x14ac:dyDescent="0.2">
      <c r="B1" t="s">
        <v>2232</v>
      </c>
    </row>
    <row r="3" spans="2:7" x14ac:dyDescent="0.2">
      <c r="B3" s="125" t="s">
        <v>1</v>
      </c>
      <c r="C3" s="125"/>
      <c r="D3" s="125"/>
      <c r="F3" s="125" t="s">
        <v>2</v>
      </c>
      <c r="G3" s="125"/>
    </row>
    <row r="4" spans="2:7" x14ac:dyDescent="0.2">
      <c r="B4" s="1" t="s">
        <v>2233</v>
      </c>
      <c r="C4" s="11" t="s">
        <v>2234</v>
      </c>
      <c r="D4" s="2" t="s">
        <v>4</v>
      </c>
      <c r="F4" s="1" t="s">
        <v>5</v>
      </c>
      <c r="G4" s="2" t="s">
        <v>6</v>
      </c>
    </row>
    <row r="5" spans="2:7" x14ac:dyDescent="0.2">
      <c r="B5" s="3" t="s">
        <v>2235</v>
      </c>
      <c r="C5" s="12" t="s">
        <v>2236</v>
      </c>
      <c r="D5" s="4" t="s">
        <v>2237</v>
      </c>
      <c r="F5" s="3" t="s">
        <v>2236</v>
      </c>
      <c r="G5" s="4" t="s">
        <v>2238</v>
      </c>
    </row>
    <row r="6" spans="2:7" x14ac:dyDescent="0.2">
      <c r="B6" s="5" t="s">
        <v>9</v>
      </c>
      <c r="C6" s="13" t="s">
        <v>2236</v>
      </c>
      <c r="D6" s="6" t="s">
        <v>2239</v>
      </c>
      <c r="F6" s="5" t="s">
        <v>2240</v>
      </c>
      <c r="G6" s="6" t="s">
        <v>2241</v>
      </c>
    </row>
    <row r="7" spans="2:7" x14ac:dyDescent="0.2">
      <c r="B7" s="5" t="s">
        <v>9</v>
      </c>
      <c r="C7" s="13" t="s">
        <v>2242</v>
      </c>
      <c r="D7" s="6" t="s">
        <v>2243</v>
      </c>
      <c r="F7" s="5" t="s">
        <v>2244</v>
      </c>
      <c r="G7" s="6" t="s">
        <v>2245</v>
      </c>
    </row>
    <row r="8" spans="2:7" x14ac:dyDescent="0.2">
      <c r="B8" s="5" t="s">
        <v>9</v>
      </c>
      <c r="C8" s="13" t="s">
        <v>2246</v>
      </c>
      <c r="D8" s="6" t="s">
        <v>721</v>
      </c>
      <c r="F8" s="5" t="s">
        <v>2247</v>
      </c>
      <c r="G8" s="6" t="s">
        <v>2248</v>
      </c>
    </row>
    <row r="9" spans="2:7" x14ac:dyDescent="0.2">
      <c r="B9" s="5" t="s">
        <v>9</v>
      </c>
      <c r="C9" s="13" t="s">
        <v>2249</v>
      </c>
      <c r="D9" s="6" t="s">
        <v>781</v>
      </c>
      <c r="F9" s="5" t="s">
        <v>2250</v>
      </c>
      <c r="G9" s="6" t="s">
        <v>2251</v>
      </c>
    </row>
    <row r="10" spans="2:7" x14ac:dyDescent="0.2">
      <c r="B10" s="5" t="s">
        <v>9</v>
      </c>
      <c r="C10" s="13" t="s">
        <v>2252</v>
      </c>
      <c r="D10" s="6" t="s">
        <v>2253</v>
      </c>
      <c r="F10" s="5" t="s">
        <v>2254</v>
      </c>
      <c r="G10" s="6" t="s">
        <v>2255</v>
      </c>
    </row>
    <row r="11" spans="2:7" x14ac:dyDescent="0.2">
      <c r="B11" s="5" t="s">
        <v>9</v>
      </c>
      <c r="C11" s="13" t="s">
        <v>2256</v>
      </c>
      <c r="D11" s="6" t="s">
        <v>2257</v>
      </c>
      <c r="F11" s="5" t="s">
        <v>2254</v>
      </c>
      <c r="G11" s="6" t="s">
        <v>2255</v>
      </c>
    </row>
    <row r="12" spans="2:7" x14ac:dyDescent="0.2">
      <c r="B12" s="5" t="s">
        <v>9</v>
      </c>
      <c r="C12" s="13" t="s">
        <v>2258</v>
      </c>
      <c r="D12" s="6" t="s">
        <v>2259</v>
      </c>
      <c r="F12" s="5" t="s">
        <v>2260</v>
      </c>
      <c r="G12" s="6" t="s">
        <v>2261</v>
      </c>
    </row>
    <row r="13" spans="2:7" x14ac:dyDescent="0.2">
      <c r="B13" s="5" t="s">
        <v>9</v>
      </c>
      <c r="C13" s="13" t="s">
        <v>2262</v>
      </c>
      <c r="D13" s="6" t="s">
        <v>2263</v>
      </c>
      <c r="F13" s="5" t="s">
        <v>2264</v>
      </c>
      <c r="G13" s="6" t="s">
        <v>2265</v>
      </c>
    </row>
    <row r="14" spans="2:7" x14ac:dyDescent="0.2">
      <c r="B14" s="5" t="s">
        <v>9</v>
      </c>
      <c r="C14" s="13" t="s">
        <v>2266</v>
      </c>
      <c r="D14" s="6" t="s">
        <v>2267</v>
      </c>
      <c r="F14" s="5" t="s">
        <v>2268</v>
      </c>
      <c r="G14" s="6" t="s">
        <v>2269</v>
      </c>
    </row>
    <row r="15" spans="2:7" x14ac:dyDescent="0.2">
      <c r="B15" s="9" t="s">
        <v>9</v>
      </c>
      <c r="C15" s="14" t="s">
        <v>2270</v>
      </c>
      <c r="D15" s="10" t="s">
        <v>2271</v>
      </c>
      <c r="F15" s="9" t="s">
        <v>2272</v>
      </c>
      <c r="G15" s="10" t="s">
        <v>2273</v>
      </c>
    </row>
  </sheetData>
  <sheetProtection selectLockedCells="1" selectUnlockedCells="1"/>
  <mergeCells count="2">
    <mergeCell ref="B3:D3"/>
    <mergeCell ref="F3:G3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2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1.7109375" customWidth="1"/>
    <col min="2" max="2" width="9.85546875" customWidth="1"/>
    <col min="3" max="3" width="11.140625" customWidth="1"/>
    <col min="4" max="4" width="110.7109375" customWidth="1"/>
    <col min="5" max="5" width="1.7109375" customWidth="1"/>
    <col min="6" max="6" width="6.7109375" customWidth="1"/>
    <col min="7" max="7" width="92.5703125" customWidth="1"/>
  </cols>
  <sheetData>
    <row r="1" spans="2:7" x14ac:dyDescent="0.2">
      <c r="B1" t="s">
        <v>2274</v>
      </c>
    </row>
    <row r="3" spans="2:7" x14ac:dyDescent="0.2">
      <c r="B3" s="125" t="s">
        <v>1</v>
      </c>
      <c r="C3" s="125"/>
      <c r="D3" s="125"/>
      <c r="F3" s="125" t="s">
        <v>2</v>
      </c>
      <c r="G3" s="125"/>
    </row>
    <row r="4" spans="2:7" x14ac:dyDescent="0.2">
      <c r="B4" s="1" t="s">
        <v>2233</v>
      </c>
      <c r="C4" s="11" t="s">
        <v>2234</v>
      </c>
      <c r="D4" s="2" t="s">
        <v>4</v>
      </c>
      <c r="F4" s="1" t="s">
        <v>5</v>
      </c>
      <c r="G4" s="2" t="s">
        <v>2275</v>
      </c>
    </row>
    <row r="5" spans="2:7" x14ac:dyDescent="0.2">
      <c r="B5" s="3" t="s">
        <v>2235</v>
      </c>
      <c r="C5" s="12" t="s">
        <v>2236</v>
      </c>
      <c r="D5" s="4" t="s">
        <v>2237</v>
      </c>
      <c r="F5" s="3" t="s">
        <v>2236</v>
      </c>
      <c r="G5" s="4" t="s">
        <v>2276</v>
      </c>
    </row>
    <row r="6" spans="2:7" x14ac:dyDescent="0.2">
      <c r="B6" s="5" t="s">
        <v>2235</v>
      </c>
      <c r="C6" s="13" t="s">
        <v>2242</v>
      </c>
      <c r="D6" s="6" t="s">
        <v>2277</v>
      </c>
      <c r="F6" s="5" t="s">
        <v>2242</v>
      </c>
      <c r="G6" s="6" t="s">
        <v>2278</v>
      </c>
    </row>
    <row r="7" spans="2:7" x14ac:dyDescent="0.2">
      <c r="B7" s="5" t="s">
        <v>2235</v>
      </c>
      <c r="C7" s="13" t="s">
        <v>2246</v>
      </c>
      <c r="D7" s="6" t="s">
        <v>2279</v>
      </c>
      <c r="F7" s="5" t="s">
        <v>2246</v>
      </c>
      <c r="G7" s="6" t="s">
        <v>2280</v>
      </c>
    </row>
    <row r="8" spans="2:7" x14ac:dyDescent="0.2">
      <c r="B8" s="5" t="s">
        <v>2235</v>
      </c>
      <c r="C8" s="13" t="s">
        <v>2249</v>
      </c>
      <c r="D8" s="6" t="s">
        <v>2281</v>
      </c>
      <c r="F8" s="5" t="s">
        <v>2249</v>
      </c>
      <c r="G8" s="6" t="s">
        <v>2282</v>
      </c>
    </row>
    <row r="9" spans="2:7" x14ac:dyDescent="0.2">
      <c r="B9" s="5" t="s">
        <v>2235</v>
      </c>
      <c r="C9" s="13" t="s">
        <v>2252</v>
      </c>
      <c r="D9" s="6" t="s">
        <v>2283</v>
      </c>
      <c r="F9" s="5" t="s">
        <v>2252</v>
      </c>
      <c r="G9" s="6" t="s">
        <v>2284</v>
      </c>
    </row>
    <row r="10" spans="2:7" x14ac:dyDescent="0.2">
      <c r="B10" s="5" t="s">
        <v>2235</v>
      </c>
      <c r="C10" s="13" t="s">
        <v>2256</v>
      </c>
      <c r="D10" s="6" t="s">
        <v>2285</v>
      </c>
      <c r="F10" s="5" t="s">
        <v>2256</v>
      </c>
      <c r="G10" s="6" t="s">
        <v>2286</v>
      </c>
    </row>
    <row r="11" spans="2:7" x14ac:dyDescent="0.2">
      <c r="B11" s="5" t="s">
        <v>2235</v>
      </c>
      <c r="C11" s="13" t="s">
        <v>2258</v>
      </c>
      <c r="D11" s="6" t="s">
        <v>2287</v>
      </c>
      <c r="F11" s="5" t="s">
        <v>2258</v>
      </c>
      <c r="G11" s="6" t="s">
        <v>2288</v>
      </c>
    </row>
    <row r="12" spans="2:7" x14ac:dyDescent="0.2">
      <c r="B12" s="5" t="s">
        <v>2235</v>
      </c>
      <c r="C12" s="13" t="s">
        <v>2262</v>
      </c>
      <c r="D12" s="6" t="s">
        <v>2289</v>
      </c>
      <c r="F12" s="5" t="s">
        <v>2262</v>
      </c>
      <c r="G12" s="6" t="s">
        <v>2290</v>
      </c>
    </row>
    <row r="13" spans="2:7" x14ac:dyDescent="0.2">
      <c r="B13" s="5" t="s">
        <v>2235</v>
      </c>
      <c r="C13" s="13" t="s">
        <v>2266</v>
      </c>
      <c r="D13" s="6" t="s">
        <v>2291</v>
      </c>
      <c r="F13" s="5" t="s">
        <v>2266</v>
      </c>
      <c r="G13" s="6" t="s">
        <v>2292</v>
      </c>
    </row>
    <row r="14" spans="2:7" x14ac:dyDescent="0.2">
      <c r="B14" s="5" t="s">
        <v>2235</v>
      </c>
      <c r="C14" s="13" t="s">
        <v>2270</v>
      </c>
      <c r="D14" s="6" t="s">
        <v>2293</v>
      </c>
      <c r="F14" s="5" t="s">
        <v>2270</v>
      </c>
      <c r="G14" s="6" t="s">
        <v>2294</v>
      </c>
    </row>
    <row r="15" spans="2:7" x14ac:dyDescent="0.2">
      <c r="B15" s="5" t="s">
        <v>2235</v>
      </c>
      <c r="C15" s="13" t="s">
        <v>2295</v>
      </c>
      <c r="D15" s="6" t="s">
        <v>2296</v>
      </c>
      <c r="F15" s="5" t="s">
        <v>2295</v>
      </c>
      <c r="G15" s="6" t="s">
        <v>2297</v>
      </c>
    </row>
    <row r="16" spans="2:7" x14ac:dyDescent="0.2">
      <c r="B16" s="5" t="s">
        <v>2235</v>
      </c>
      <c r="C16" s="13" t="s">
        <v>2298</v>
      </c>
      <c r="D16" s="6" t="s">
        <v>2299</v>
      </c>
      <c r="F16" s="5" t="s">
        <v>2298</v>
      </c>
      <c r="G16" s="6" t="s">
        <v>2300</v>
      </c>
    </row>
    <row r="17" spans="2:7" x14ac:dyDescent="0.2">
      <c r="B17" s="5" t="s">
        <v>2235</v>
      </c>
      <c r="C17" s="13" t="s">
        <v>2301</v>
      </c>
      <c r="D17" s="6" t="s">
        <v>2302</v>
      </c>
      <c r="F17" s="5" t="s">
        <v>2301</v>
      </c>
      <c r="G17" s="6" t="s">
        <v>2303</v>
      </c>
    </row>
    <row r="18" spans="2:7" x14ac:dyDescent="0.2">
      <c r="B18" s="5" t="s">
        <v>2235</v>
      </c>
      <c r="C18" s="13" t="s">
        <v>2304</v>
      </c>
      <c r="D18" s="6" t="s">
        <v>2305</v>
      </c>
      <c r="F18" s="5" t="s">
        <v>2304</v>
      </c>
      <c r="G18" s="6" t="s">
        <v>2306</v>
      </c>
    </row>
    <row r="19" spans="2:7" x14ac:dyDescent="0.2">
      <c r="B19" s="5" t="s">
        <v>2235</v>
      </c>
      <c r="C19" s="13" t="s">
        <v>2307</v>
      </c>
      <c r="D19" s="6" t="s">
        <v>2308</v>
      </c>
      <c r="F19" s="5" t="s">
        <v>2307</v>
      </c>
      <c r="G19" s="6" t="s">
        <v>2309</v>
      </c>
    </row>
    <row r="20" spans="2:7" x14ac:dyDescent="0.2">
      <c r="B20" s="5" t="s">
        <v>2235</v>
      </c>
      <c r="C20" s="13" t="s">
        <v>2310</v>
      </c>
      <c r="D20" s="6" t="s">
        <v>2311</v>
      </c>
      <c r="F20" s="5" t="s">
        <v>2310</v>
      </c>
      <c r="G20" s="6" t="s">
        <v>2312</v>
      </c>
    </row>
    <row r="21" spans="2:7" x14ac:dyDescent="0.2">
      <c r="B21" s="5" t="s">
        <v>2235</v>
      </c>
      <c r="C21" s="13" t="s">
        <v>2313</v>
      </c>
      <c r="D21" s="6" t="s">
        <v>2314</v>
      </c>
      <c r="F21" s="5" t="s">
        <v>2313</v>
      </c>
      <c r="G21" s="6" t="s">
        <v>2315</v>
      </c>
    </row>
    <row r="22" spans="2:7" x14ac:dyDescent="0.2">
      <c r="B22" s="5" t="s">
        <v>2235</v>
      </c>
      <c r="C22" s="13" t="s">
        <v>2316</v>
      </c>
      <c r="D22" s="6" t="s">
        <v>2317</v>
      </c>
      <c r="F22" s="5" t="s">
        <v>2316</v>
      </c>
      <c r="G22" s="6" t="s">
        <v>2318</v>
      </c>
    </row>
    <row r="23" spans="2:7" x14ac:dyDescent="0.2">
      <c r="B23" s="5" t="s">
        <v>2235</v>
      </c>
      <c r="C23" s="13" t="s">
        <v>2319</v>
      </c>
      <c r="D23" s="6" t="s">
        <v>2320</v>
      </c>
      <c r="F23" s="5" t="s">
        <v>2319</v>
      </c>
      <c r="G23" s="6" t="s">
        <v>2321</v>
      </c>
    </row>
    <row r="24" spans="2:7" x14ac:dyDescent="0.2">
      <c r="B24" s="5" t="s">
        <v>2235</v>
      </c>
      <c r="C24" s="13" t="s">
        <v>2322</v>
      </c>
      <c r="D24" s="6" t="s">
        <v>2323</v>
      </c>
      <c r="F24" s="5" t="s">
        <v>2322</v>
      </c>
      <c r="G24" s="6" t="s">
        <v>2324</v>
      </c>
    </row>
    <row r="25" spans="2:7" x14ac:dyDescent="0.2">
      <c r="B25" s="5" t="s">
        <v>2235</v>
      </c>
      <c r="C25" s="13" t="s">
        <v>2325</v>
      </c>
      <c r="D25" s="6" t="s">
        <v>2326</v>
      </c>
      <c r="F25" s="5" t="s">
        <v>2325</v>
      </c>
      <c r="G25" s="6" t="s">
        <v>2327</v>
      </c>
    </row>
    <row r="26" spans="2:7" x14ac:dyDescent="0.2">
      <c r="B26" s="5" t="s">
        <v>2235</v>
      </c>
      <c r="C26" s="13" t="s">
        <v>2328</v>
      </c>
      <c r="D26" s="6" t="s">
        <v>2329</v>
      </c>
      <c r="F26" s="5" t="s">
        <v>2328</v>
      </c>
      <c r="G26" s="6" t="s">
        <v>2330</v>
      </c>
    </row>
    <row r="27" spans="2:7" x14ac:dyDescent="0.2">
      <c r="B27" s="5" t="s">
        <v>2235</v>
      </c>
      <c r="C27" s="13" t="s">
        <v>2331</v>
      </c>
      <c r="D27" s="6" t="s">
        <v>2332</v>
      </c>
      <c r="F27" s="5" t="s">
        <v>2331</v>
      </c>
      <c r="G27" s="6" t="s">
        <v>2333</v>
      </c>
    </row>
    <row r="28" spans="2:7" x14ac:dyDescent="0.2">
      <c r="B28" s="5" t="s">
        <v>2235</v>
      </c>
      <c r="C28" s="13" t="s">
        <v>2334</v>
      </c>
      <c r="D28" s="6" t="s">
        <v>2335</v>
      </c>
      <c r="F28" s="5" t="s">
        <v>2334</v>
      </c>
      <c r="G28" s="6" t="s">
        <v>2336</v>
      </c>
    </row>
    <row r="29" spans="2:7" x14ac:dyDescent="0.2">
      <c r="B29" s="5" t="s">
        <v>2235</v>
      </c>
      <c r="C29" s="13" t="s">
        <v>2337</v>
      </c>
      <c r="D29" s="6" t="s">
        <v>2338</v>
      </c>
      <c r="F29" s="5" t="s">
        <v>2337</v>
      </c>
      <c r="G29" s="6" t="s">
        <v>2339</v>
      </c>
    </row>
    <row r="30" spans="2:7" x14ac:dyDescent="0.2">
      <c r="B30" s="5" t="s">
        <v>2235</v>
      </c>
      <c r="C30" s="13" t="s">
        <v>2340</v>
      </c>
      <c r="D30" s="6" t="s">
        <v>2341</v>
      </c>
      <c r="F30" s="5" t="s">
        <v>2340</v>
      </c>
      <c r="G30" s="6" t="s">
        <v>2342</v>
      </c>
    </row>
    <row r="31" spans="2:7" x14ac:dyDescent="0.2">
      <c r="B31" s="5" t="s">
        <v>2235</v>
      </c>
      <c r="C31" s="13" t="s">
        <v>2343</v>
      </c>
      <c r="D31" s="6" t="s">
        <v>2344</v>
      </c>
      <c r="F31" s="5" t="s">
        <v>2343</v>
      </c>
      <c r="G31" s="6" t="s">
        <v>2345</v>
      </c>
    </row>
    <row r="32" spans="2:7" x14ac:dyDescent="0.2">
      <c r="B32" s="5" t="s">
        <v>2235</v>
      </c>
      <c r="C32" s="13" t="s">
        <v>2346</v>
      </c>
      <c r="D32" s="6" t="s">
        <v>2347</v>
      </c>
      <c r="F32" s="5" t="s">
        <v>2346</v>
      </c>
      <c r="G32" s="6" t="s">
        <v>2348</v>
      </c>
    </row>
    <row r="33" spans="2:7" x14ac:dyDescent="0.2">
      <c r="B33" s="5" t="s">
        <v>2235</v>
      </c>
      <c r="C33" s="13" t="s">
        <v>2349</v>
      </c>
      <c r="D33" s="6" t="s">
        <v>2350</v>
      </c>
      <c r="F33" s="5" t="s">
        <v>2349</v>
      </c>
      <c r="G33" s="6" t="s">
        <v>2351</v>
      </c>
    </row>
    <row r="34" spans="2:7" x14ac:dyDescent="0.2">
      <c r="B34" s="5" t="s">
        <v>2235</v>
      </c>
      <c r="C34" s="13" t="s">
        <v>2352</v>
      </c>
      <c r="D34" s="6" t="s">
        <v>2353</v>
      </c>
      <c r="F34" s="5" t="s">
        <v>2352</v>
      </c>
      <c r="G34" s="6" t="s">
        <v>2354</v>
      </c>
    </row>
    <row r="35" spans="2:7" x14ac:dyDescent="0.2">
      <c r="B35" s="5" t="s">
        <v>2235</v>
      </c>
      <c r="C35" s="13" t="s">
        <v>2355</v>
      </c>
      <c r="D35" s="6" t="s">
        <v>2356</v>
      </c>
      <c r="F35" s="5" t="s">
        <v>2355</v>
      </c>
      <c r="G35" s="6" t="s">
        <v>2357</v>
      </c>
    </row>
    <row r="36" spans="2:7" x14ac:dyDescent="0.2">
      <c r="B36" s="5" t="s">
        <v>2235</v>
      </c>
      <c r="C36" s="13" t="s">
        <v>2358</v>
      </c>
      <c r="D36" s="6" t="s">
        <v>2359</v>
      </c>
      <c r="F36" s="5" t="s">
        <v>2358</v>
      </c>
      <c r="G36" s="6" t="s">
        <v>2360</v>
      </c>
    </row>
    <row r="37" spans="2:7" x14ac:dyDescent="0.2">
      <c r="B37" s="5" t="s">
        <v>2235</v>
      </c>
      <c r="C37" s="13" t="s">
        <v>2361</v>
      </c>
      <c r="D37" s="6" t="s">
        <v>2362</v>
      </c>
      <c r="F37" s="5" t="s">
        <v>2361</v>
      </c>
      <c r="G37" s="6" t="s">
        <v>2363</v>
      </c>
    </row>
    <row r="38" spans="2:7" x14ac:dyDescent="0.2">
      <c r="B38" s="5" t="s">
        <v>2235</v>
      </c>
      <c r="C38" s="13" t="s">
        <v>2364</v>
      </c>
      <c r="D38" s="6" t="s">
        <v>2365</v>
      </c>
      <c r="F38" s="5" t="s">
        <v>2364</v>
      </c>
      <c r="G38" s="6" t="s">
        <v>2366</v>
      </c>
    </row>
    <row r="39" spans="2:7" x14ac:dyDescent="0.2">
      <c r="B39" s="5" t="s">
        <v>2235</v>
      </c>
      <c r="C39" s="13" t="s">
        <v>2367</v>
      </c>
      <c r="D39" s="6" t="s">
        <v>2368</v>
      </c>
      <c r="F39" s="5" t="s">
        <v>2367</v>
      </c>
      <c r="G39" s="6" t="s">
        <v>2369</v>
      </c>
    </row>
    <row r="40" spans="2:7" x14ac:dyDescent="0.2">
      <c r="B40" s="5" t="s">
        <v>2235</v>
      </c>
      <c r="C40" s="13" t="s">
        <v>2370</v>
      </c>
      <c r="D40" s="6" t="s">
        <v>2371</v>
      </c>
      <c r="F40" s="5" t="s">
        <v>2370</v>
      </c>
      <c r="G40" s="6" t="s">
        <v>2372</v>
      </c>
    </row>
    <row r="41" spans="2:7" x14ac:dyDescent="0.2">
      <c r="B41" s="5" t="s">
        <v>2235</v>
      </c>
      <c r="C41" s="13" t="s">
        <v>2240</v>
      </c>
      <c r="D41" s="6" t="s">
        <v>2373</v>
      </c>
      <c r="F41" s="5" t="s">
        <v>2240</v>
      </c>
      <c r="G41" s="6" t="s">
        <v>2374</v>
      </c>
    </row>
    <row r="42" spans="2:7" x14ac:dyDescent="0.2">
      <c r="B42" s="5" t="s">
        <v>2235</v>
      </c>
      <c r="C42" s="13" t="s">
        <v>2244</v>
      </c>
      <c r="D42" s="6" t="s">
        <v>2375</v>
      </c>
      <c r="F42" s="5" t="s">
        <v>2244</v>
      </c>
      <c r="G42" s="6" t="s">
        <v>2376</v>
      </c>
    </row>
    <row r="43" spans="2:7" x14ac:dyDescent="0.2">
      <c r="B43" s="5" t="s">
        <v>2235</v>
      </c>
      <c r="C43" s="13" t="s">
        <v>2247</v>
      </c>
      <c r="D43" s="6" t="s">
        <v>2377</v>
      </c>
      <c r="F43" s="5" t="s">
        <v>2247</v>
      </c>
      <c r="G43" s="6" t="s">
        <v>2378</v>
      </c>
    </row>
    <row r="44" spans="2:7" x14ac:dyDescent="0.2">
      <c r="B44" s="5" t="s">
        <v>2235</v>
      </c>
      <c r="C44" s="13" t="s">
        <v>2250</v>
      </c>
      <c r="D44" s="6" t="s">
        <v>2379</v>
      </c>
      <c r="F44" s="5" t="s">
        <v>2250</v>
      </c>
      <c r="G44" s="6" t="s">
        <v>2380</v>
      </c>
    </row>
    <row r="45" spans="2:7" x14ac:dyDescent="0.2">
      <c r="B45" s="5" t="s">
        <v>2235</v>
      </c>
      <c r="C45" s="13" t="s">
        <v>2254</v>
      </c>
      <c r="D45" s="6" t="s">
        <v>2381</v>
      </c>
      <c r="F45" s="5" t="s">
        <v>2254</v>
      </c>
      <c r="G45" s="6" t="s">
        <v>2382</v>
      </c>
    </row>
    <row r="46" spans="2:7" x14ac:dyDescent="0.2">
      <c r="B46" s="5" t="s">
        <v>2235</v>
      </c>
      <c r="C46" s="13" t="s">
        <v>2260</v>
      </c>
      <c r="D46" s="6" t="s">
        <v>2383</v>
      </c>
      <c r="F46" s="5" t="s">
        <v>2260</v>
      </c>
      <c r="G46" s="6" t="s">
        <v>2384</v>
      </c>
    </row>
    <row r="47" spans="2:7" x14ac:dyDescent="0.2">
      <c r="B47" s="5" t="s">
        <v>2235</v>
      </c>
      <c r="C47" s="13" t="s">
        <v>2264</v>
      </c>
      <c r="D47" s="6" t="s">
        <v>2385</v>
      </c>
      <c r="F47" s="5" t="s">
        <v>2264</v>
      </c>
      <c r="G47" s="6" t="s">
        <v>2386</v>
      </c>
    </row>
    <row r="48" spans="2:7" x14ac:dyDescent="0.2">
      <c r="B48" s="5" t="s">
        <v>2235</v>
      </c>
      <c r="C48" s="13" t="s">
        <v>2268</v>
      </c>
      <c r="D48" s="6" t="s">
        <v>2387</v>
      </c>
      <c r="F48" s="5" t="s">
        <v>2268</v>
      </c>
      <c r="G48" s="6" t="s">
        <v>2388</v>
      </c>
    </row>
    <row r="49" spans="2:7" x14ac:dyDescent="0.2">
      <c r="B49" s="5" t="s">
        <v>2235</v>
      </c>
      <c r="C49" s="13" t="s">
        <v>2389</v>
      </c>
      <c r="D49" s="6" t="s">
        <v>2390</v>
      </c>
      <c r="F49" s="5" t="s">
        <v>2389</v>
      </c>
      <c r="G49" s="6" t="s">
        <v>2391</v>
      </c>
    </row>
    <row r="50" spans="2:7" x14ac:dyDescent="0.2">
      <c r="B50" s="5" t="s">
        <v>2235</v>
      </c>
      <c r="C50" s="13" t="s">
        <v>2392</v>
      </c>
      <c r="D50" s="6" t="s">
        <v>2393</v>
      </c>
      <c r="F50" s="5" t="s">
        <v>2392</v>
      </c>
      <c r="G50" s="6" t="s">
        <v>2394</v>
      </c>
    </row>
    <row r="51" spans="2:7" x14ac:dyDescent="0.2">
      <c r="B51" s="5" t="s">
        <v>2235</v>
      </c>
      <c r="C51" s="13" t="s">
        <v>2272</v>
      </c>
      <c r="D51" s="6" t="s">
        <v>2395</v>
      </c>
      <c r="F51" s="5" t="s">
        <v>2272</v>
      </c>
      <c r="G51" s="6" t="s">
        <v>2396</v>
      </c>
    </row>
    <row r="52" spans="2:7" x14ac:dyDescent="0.2">
      <c r="B52" s="5" t="s">
        <v>2235</v>
      </c>
      <c r="C52" s="13" t="s">
        <v>2397</v>
      </c>
      <c r="D52" s="6" t="s">
        <v>2398</v>
      </c>
      <c r="F52" s="5" t="s">
        <v>2397</v>
      </c>
      <c r="G52" s="6" t="s">
        <v>2399</v>
      </c>
    </row>
    <row r="53" spans="2:7" x14ac:dyDescent="0.2">
      <c r="B53" s="5" t="s">
        <v>2235</v>
      </c>
      <c r="C53" s="13" t="s">
        <v>2400</v>
      </c>
      <c r="D53" s="6" t="s">
        <v>2401</v>
      </c>
      <c r="F53" s="5" t="s">
        <v>2400</v>
      </c>
      <c r="G53" s="6" t="s">
        <v>2402</v>
      </c>
    </row>
    <row r="54" spans="2:7" x14ac:dyDescent="0.2">
      <c r="B54" s="5" t="s">
        <v>2235</v>
      </c>
      <c r="C54" s="13" t="s">
        <v>2403</v>
      </c>
      <c r="D54" s="6" t="s">
        <v>2404</v>
      </c>
      <c r="F54" s="5" t="s">
        <v>2403</v>
      </c>
      <c r="G54" s="6" t="s">
        <v>2405</v>
      </c>
    </row>
    <row r="55" spans="2:7" x14ac:dyDescent="0.2">
      <c r="B55" s="5" t="s">
        <v>2235</v>
      </c>
      <c r="C55" s="13" t="s">
        <v>2406</v>
      </c>
      <c r="D55" s="6" t="s">
        <v>2407</v>
      </c>
      <c r="F55" s="5" t="s">
        <v>2406</v>
      </c>
      <c r="G55" s="6" t="s">
        <v>2408</v>
      </c>
    </row>
    <row r="56" spans="2:7" x14ac:dyDescent="0.2">
      <c r="B56" s="5" t="s">
        <v>2235</v>
      </c>
      <c r="C56" s="13" t="s">
        <v>2409</v>
      </c>
      <c r="D56" s="6" t="s">
        <v>2410</v>
      </c>
      <c r="F56" s="5" t="s">
        <v>2409</v>
      </c>
      <c r="G56" s="6" t="s">
        <v>2411</v>
      </c>
    </row>
    <row r="57" spans="2:7" x14ac:dyDescent="0.2">
      <c r="B57" s="5" t="s">
        <v>2235</v>
      </c>
      <c r="C57" s="13" t="s">
        <v>2412</v>
      </c>
      <c r="D57" s="6" t="s">
        <v>2413</v>
      </c>
      <c r="F57" s="5" t="s">
        <v>2412</v>
      </c>
      <c r="G57" s="6" t="s">
        <v>2414</v>
      </c>
    </row>
    <row r="58" spans="2:7" x14ac:dyDescent="0.2">
      <c r="B58" s="5" t="s">
        <v>2235</v>
      </c>
      <c r="C58" s="13" t="s">
        <v>2415</v>
      </c>
      <c r="D58" s="6" t="s">
        <v>2416</v>
      </c>
      <c r="F58" s="5" t="s">
        <v>2415</v>
      </c>
      <c r="G58" s="6" t="s">
        <v>2417</v>
      </c>
    </row>
    <row r="59" spans="2:7" x14ac:dyDescent="0.2">
      <c r="B59" s="5" t="s">
        <v>2235</v>
      </c>
      <c r="C59" s="13" t="s">
        <v>2418</v>
      </c>
      <c r="D59" s="6" t="s">
        <v>2419</v>
      </c>
      <c r="F59" s="5" t="s">
        <v>2418</v>
      </c>
      <c r="G59" s="6" t="s">
        <v>2420</v>
      </c>
    </row>
    <row r="60" spans="2:7" x14ac:dyDescent="0.2">
      <c r="B60" s="5" t="s">
        <v>2235</v>
      </c>
      <c r="C60" s="13" t="s">
        <v>2421</v>
      </c>
      <c r="D60" s="6" t="s">
        <v>2422</v>
      </c>
      <c r="F60" s="5" t="s">
        <v>2421</v>
      </c>
      <c r="G60" s="6" t="s">
        <v>2423</v>
      </c>
    </row>
    <row r="61" spans="2:7" x14ac:dyDescent="0.2">
      <c r="B61" s="5" t="s">
        <v>2235</v>
      </c>
      <c r="C61" s="13" t="s">
        <v>2424</v>
      </c>
      <c r="D61" s="6" t="s">
        <v>2425</v>
      </c>
      <c r="F61" s="5" t="s">
        <v>2424</v>
      </c>
      <c r="G61" s="6" t="s">
        <v>2426</v>
      </c>
    </row>
    <row r="62" spans="2:7" x14ac:dyDescent="0.2">
      <c r="B62" s="5" t="s">
        <v>2235</v>
      </c>
      <c r="C62" s="13" t="s">
        <v>2427</v>
      </c>
      <c r="D62" s="6" t="s">
        <v>2428</v>
      </c>
      <c r="F62" s="5" t="s">
        <v>2427</v>
      </c>
      <c r="G62" s="6" t="s">
        <v>2429</v>
      </c>
    </row>
    <row r="63" spans="2:7" x14ac:dyDescent="0.2">
      <c r="B63" s="5" t="s">
        <v>2235</v>
      </c>
      <c r="C63" s="13" t="s">
        <v>2430</v>
      </c>
      <c r="D63" s="6" t="s">
        <v>2431</v>
      </c>
      <c r="F63" s="5" t="s">
        <v>2430</v>
      </c>
      <c r="G63" s="6" t="s">
        <v>2432</v>
      </c>
    </row>
    <row r="64" spans="2:7" x14ac:dyDescent="0.2">
      <c r="B64" s="5" t="s">
        <v>2235</v>
      </c>
      <c r="C64" s="13" t="s">
        <v>2433</v>
      </c>
      <c r="D64" s="6" t="s">
        <v>2434</v>
      </c>
      <c r="F64" s="5" t="s">
        <v>2433</v>
      </c>
      <c r="G64" s="6" t="s">
        <v>2435</v>
      </c>
    </row>
    <row r="65" spans="2:7" x14ac:dyDescent="0.2">
      <c r="B65" s="5" t="s">
        <v>2235</v>
      </c>
      <c r="C65" s="13" t="s">
        <v>2436</v>
      </c>
      <c r="D65" s="6" t="s">
        <v>2437</v>
      </c>
      <c r="F65" s="5" t="s">
        <v>2436</v>
      </c>
      <c r="G65" s="6" t="s">
        <v>2438</v>
      </c>
    </row>
    <row r="66" spans="2:7" x14ac:dyDescent="0.2">
      <c r="B66" s="5" t="s">
        <v>2235</v>
      </c>
      <c r="C66" s="13" t="s">
        <v>2439</v>
      </c>
      <c r="D66" s="6" t="s">
        <v>2440</v>
      </c>
      <c r="F66" s="5" t="s">
        <v>2441</v>
      </c>
      <c r="G66" s="6" t="s">
        <v>2442</v>
      </c>
    </row>
    <row r="67" spans="2:7" x14ac:dyDescent="0.2">
      <c r="B67" s="5" t="s">
        <v>2235</v>
      </c>
      <c r="C67" s="13" t="s">
        <v>2441</v>
      </c>
      <c r="D67" s="6" t="s">
        <v>2443</v>
      </c>
      <c r="F67" s="5" t="s">
        <v>2444</v>
      </c>
      <c r="G67" s="6" t="s">
        <v>2445</v>
      </c>
    </row>
    <row r="68" spans="2:7" x14ac:dyDescent="0.2">
      <c r="B68" s="5" t="s">
        <v>2235</v>
      </c>
      <c r="C68" s="13" t="s">
        <v>2444</v>
      </c>
      <c r="D68" s="6" t="s">
        <v>2446</v>
      </c>
      <c r="F68" s="5" t="s">
        <v>2447</v>
      </c>
      <c r="G68" s="6" t="s">
        <v>2448</v>
      </c>
    </row>
    <row r="69" spans="2:7" x14ac:dyDescent="0.2">
      <c r="B69" s="5" t="s">
        <v>2235</v>
      </c>
      <c r="C69" s="13" t="s">
        <v>2447</v>
      </c>
      <c r="D69" s="6" t="s">
        <v>2449</v>
      </c>
      <c r="F69" s="5" t="s">
        <v>2450</v>
      </c>
      <c r="G69" s="6" t="s">
        <v>2451</v>
      </c>
    </row>
    <row r="70" spans="2:7" x14ac:dyDescent="0.2">
      <c r="B70" s="5" t="s">
        <v>2235</v>
      </c>
      <c r="C70" s="13" t="s">
        <v>2450</v>
      </c>
      <c r="D70" s="6" t="s">
        <v>2452</v>
      </c>
      <c r="F70" s="5" t="s">
        <v>2453</v>
      </c>
      <c r="G70" s="6" t="s">
        <v>2454</v>
      </c>
    </row>
    <row r="71" spans="2:7" x14ac:dyDescent="0.2">
      <c r="B71" s="5" t="s">
        <v>2235</v>
      </c>
      <c r="C71" s="13" t="s">
        <v>2453</v>
      </c>
      <c r="D71" s="6" t="s">
        <v>2455</v>
      </c>
      <c r="F71" s="5" t="s">
        <v>2456</v>
      </c>
      <c r="G71" s="6" t="s">
        <v>2457</v>
      </c>
    </row>
    <row r="72" spans="2:7" x14ac:dyDescent="0.2">
      <c r="B72" s="5" t="s">
        <v>2235</v>
      </c>
      <c r="C72" s="13" t="s">
        <v>2456</v>
      </c>
      <c r="D72" s="6" t="s">
        <v>2458</v>
      </c>
      <c r="F72" s="5" t="s">
        <v>2459</v>
      </c>
      <c r="G72" s="6" t="s">
        <v>2460</v>
      </c>
    </row>
    <row r="73" spans="2:7" x14ac:dyDescent="0.2">
      <c r="B73" s="5" t="s">
        <v>2235</v>
      </c>
      <c r="C73" s="13" t="s">
        <v>2459</v>
      </c>
      <c r="D73" s="6" t="s">
        <v>2461</v>
      </c>
      <c r="F73" s="5" t="s">
        <v>2462</v>
      </c>
      <c r="G73" s="6" t="s">
        <v>2463</v>
      </c>
    </row>
    <row r="74" spans="2:7" x14ac:dyDescent="0.2">
      <c r="B74" s="5" t="s">
        <v>2235</v>
      </c>
      <c r="C74" s="13" t="s">
        <v>2462</v>
      </c>
      <c r="D74" s="6" t="s">
        <v>2464</v>
      </c>
      <c r="F74" s="5" t="s">
        <v>2465</v>
      </c>
      <c r="G74" s="6" t="s">
        <v>2466</v>
      </c>
    </row>
    <row r="75" spans="2:7" x14ac:dyDescent="0.2">
      <c r="B75" s="5" t="s">
        <v>2235</v>
      </c>
      <c r="C75" s="13" t="s">
        <v>2465</v>
      </c>
      <c r="D75" s="6" t="s">
        <v>2467</v>
      </c>
      <c r="F75" s="5" t="s">
        <v>2468</v>
      </c>
      <c r="G75" s="6" t="s">
        <v>2469</v>
      </c>
    </row>
    <row r="76" spans="2:7" x14ac:dyDescent="0.2">
      <c r="B76" s="5" t="s">
        <v>2235</v>
      </c>
      <c r="C76" s="13" t="s">
        <v>2468</v>
      </c>
      <c r="D76" s="6" t="s">
        <v>2470</v>
      </c>
      <c r="F76" s="5" t="s">
        <v>2471</v>
      </c>
      <c r="G76" s="6" t="s">
        <v>2472</v>
      </c>
    </row>
    <row r="77" spans="2:7" x14ac:dyDescent="0.2">
      <c r="B77" s="5" t="s">
        <v>2235</v>
      </c>
      <c r="C77" s="13" t="s">
        <v>2471</v>
      </c>
      <c r="D77" s="6" t="s">
        <v>2473</v>
      </c>
      <c r="F77" s="5" t="s">
        <v>2474</v>
      </c>
      <c r="G77" s="6" t="s">
        <v>2475</v>
      </c>
    </row>
    <row r="78" spans="2:7" x14ac:dyDescent="0.2">
      <c r="B78" s="5" t="s">
        <v>2235</v>
      </c>
      <c r="C78" s="13" t="s">
        <v>2474</v>
      </c>
      <c r="D78" s="6" t="s">
        <v>2476</v>
      </c>
      <c r="F78" s="5" t="s">
        <v>2477</v>
      </c>
      <c r="G78" s="6" t="s">
        <v>2478</v>
      </c>
    </row>
    <row r="79" spans="2:7" x14ac:dyDescent="0.2">
      <c r="B79" s="5" t="s">
        <v>2235</v>
      </c>
      <c r="C79" s="13" t="s">
        <v>2477</v>
      </c>
      <c r="D79" s="6" t="s">
        <v>2479</v>
      </c>
      <c r="F79" s="5" t="s">
        <v>2480</v>
      </c>
      <c r="G79" s="6" t="s">
        <v>2481</v>
      </c>
    </row>
    <row r="80" spans="2:7" x14ac:dyDescent="0.2">
      <c r="B80" s="5" t="s">
        <v>2235</v>
      </c>
      <c r="C80" s="13" t="s">
        <v>2480</v>
      </c>
      <c r="D80" s="6" t="s">
        <v>2482</v>
      </c>
      <c r="F80" s="5" t="s">
        <v>2483</v>
      </c>
      <c r="G80" s="6" t="s">
        <v>2484</v>
      </c>
    </row>
    <row r="81" spans="2:7" x14ac:dyDescent="0.2">
      <c r="B81" s="5" t="s">
        <v>2235</v>
      </c>
      <c r="C81" s="13" t="s">
        <v>2483</v>
      </c>
      <c r="D81" s="6" t="s">
        <v>2485</v>
      </c>
      <c r="F81" s="5" t="s">
        <v>2486</v>
      </c>
      <c r="G81" s="6" t="s">
        <v>2487</v>
      </c>
    </row>
    <row r="82" spans="2:7" x14ac:dyDescent="0.2">
      <c r="B82" s="5" t="s">
        <v>2235</v>
      </c>
      <c r="C82" s="13" t="s">
        <v>2486</v>
      </c>
      <c r="D82" s="6" t="s">
        <v>2488</v>
      </c>
      <c r="F82" s="5" t="s">
        <v>2489</v>
      </c>
      <c r="G82" s="6" t="s">
        <v>2490</v>
      </c>
    </row>
    <row r="83" spans="2:7" x14ac:dyDescent="0.2">
      <c r="B83" s="5" t="s">
        <v>2235</v>
      </c>
      <c r="C83" s="13" t="s">
        <v>2489</v>
      </c>
      <c r="D83" s="6" t="s">
        <v>2491</v>
      </c>
      <c r="F83" s="5" t="s">
        <v>2492</v>
      </c>
      <c r="G83" s="6" t="s">
        <v>2493</v>
      </c>
    </row>
    <row r="84" spans="2:7" x14ac:dyDescent="0.2">
      <c r="B84" s="5" t="s">
        <v>2235</v>
      </c>
      <c r="C84" s="13" t="s">
        <v>2492</v>
      </c>
      <c r="D84" s="6" t="s">
        <v>2494</v>
      </c>
      <c r="F84" s="5" t="s">
        <v>2495</v>
      </c>
      <c r="G84" s="6" t="s">
        <v>2496</v>
      </c>
    </row>
    <row r="85" spans="2:7" x14ac:dyDescent="0.2">
      <c r="B85" s="5" t="s">
        <v>2235</v>
      </c>
      <c r="C85" s="13" t="s">
        <v>2495</v>
      </c>
      <c r="D85" s="6" t="s">
        <v>2497</v>
      </c>
      <c r="F85" s="5" t="s">
        <v>2498</v>
      </c>
      <c r="G85" s="6" t="s">
        <v>2499</v>
      </c>
    </row>
    <row r="86" spans="2:7" x14ac:dyDescent="0.2">
      <c r="B86" s="5" t="s">
        <v>2235</v>
      </c>
      <c r="C86" s="13" t="s">
        <v>2498</v>
      </c>
      <c r="D86" s="6" t="s">
        <v>2500</v>
      </c>
      <c r="F86" s="5" t="s">
        <v>2501</v>
      </c>
      <c r="G86" s="6" t="s">
        <v>2502</v>
      </c>
    </row>
    <row r="87" spans="2:7" x14ac:dyDescent="0.2">
      <c r="B87" s="5" t="s">
        <v>2235</v>
      </c>
      <c r="C87" s="13" t="s">
        <v>2501</v>
      </c>
      <c r="D87" s="6" t="s">
        <v>2503</v>
      </c>
      <c r="F87" s="5" t="s">
        <v>2504</v>
      </c>
      <c r="G87" s="6" t="s">
        <v>2505</v>
      </c>
    </row>
    <row r="88" spans="2:7" x14ac:dyDescent="0.2">
      <c r="B88" s="5" t="s">
        <v>2235</v>
      </c>
      <c r="C88" s="13" t="s">
        <v>2504</v>
      </c>
      <c r="D88" s="6" t="s">
        <v>2506</v>
      </c>
      <c r="F88" s="5" t="s">
        <v>2507</v>
      </c>
      <c r="G88" s="6" t="s">
        <v>2508</v>
      </c>
    </row>
    <row r="89" spans="2:7" x14ac:dyDescent="0.2">
      <c r="B89" s="5" t="s">
        <v>2235</v>
      </c>
      <c r="C89" s="13" t="s">
        <v>2507</v>
      </c>
      <c r="D89" s="6" t="s">
        <v>2509</v>
      </c>
      <c r="F89" s="5" t="s">
        <v>2510</v>
      </c>
      <c r="G89" s="6" t="s">
        <v>2511</v>
      </c>
    </row>
    <row r="90" spans="2:7" x14ac:dyDescent="0.2">
      <c r="B90" s="5" t="s">
        <v>2235</v>
      </c>
      <c r="C90" s="13" t="s">
        <v>2510</v>
      </c>
      <c r="D90" s="6" t="s">
        <v>2512</v>
      </c>
      <c r="F90" s="5" t="s">
        <v>2513</v>
      </c>
      <c r="G90" s="6" t="s">
        <v>2514</v>
      </c>
    </row>
    <row r="91" spans="2:7" x14ac:dyDescent="0.2">
      <c r="B91" s="5" t="s">
        <v>2235</v>
      </c>
      <c r="C91" s="13" t="s">
        <v>2513</v>
      </c>
      <c r="D91" s="6" t="s">
        <v>2515</v>
      </c>
      <c r="F91" s="5" t="s">
        <v>2516</v>
      </c>
      <c r="G91" s="6" t="s">
        <v>2517</v>
      </c>
    </row>
    <row r="92" spans="2:7" x14ac:dyDescent="0.2">
      <c r="B92" s="5" t="s">
        <v>2235</v>
      </c>
      <c r="C92" s="13" t="s">
        <v>2516</v>
      </c>
      <c r="D92" s="6" t="s">
        <v>2518</v>
      </c>
      <c r="F92" s="5" t="s">
        <v>2519</v>
      </c>
      <c r="G92" s="6" t="s">
        <v>2520</v>
      </c>
    </row>
    <row r="93" spans="2:7" x14ac:dyDescent="0.2">
      <c r="B93" s="5" t="s">
        <v>2235</v>
      </c>
      <c r="C93" s="13" t="s">
        <v>2519</v>
      </c>
      <c r="D93" s="6" t="s">
        <v>2521</v>
      </c>
      <c r="F93" s="5" t="s">
        <v>2522</v>
      </c>
      <c r="G93" s="6" t="s">
        <v>2523</v>
      </c>
    </row>
    <row r="94" spans="2:7" x14ac:dyDescent="0.2">
      <c r="B94" s="5" t="s">
        <v>2235</v>
      </c>
      <c r="C94" s="13" t="s">
        <v>2522</v>
      </c>
      <c r="D94" s="6" t="s">
        <v>2524</v>
      </c>
      <c r="F94" s="5" t="s">
        <v>2525</v>
      </c>
      <c r="G94" s="6" t="s">
        <v>2526</v>
      </c>
    </row>
    <row r="95" spans="2:7" x14ac:dyDescent="0.2">
      <c r="B95" s="5" t="s">
        <v>2235</v>
      </c>
      <c r="C95" s="13" t="s">
        <v>2525</v>
      </c>
      <c r="D95" s="6" t="s">
        <v>2527</v>
      </c>
      <c r="F95" s="5" t="s">
        <v>2528</v>
      </c>
      <c r="G95" s="6" t="s">
        <v>2529</v>
      </c>
    </row>
    <row r="96" spans="2:7" x14ac:dyDescent="0.2">
      <c r="B96" s="5" t="s">
        <v>2235</v>
      </c>
      <c r="C96" s="13" t="s">
        <v>2528</v>
      </c>
      <c r="D96" s="6" t="s">
        <v>2530</v>
      </c>
      <c r="F96" s="5" t="s">
        <v>2531</v>
      </c>
      <c r="G96" s="6" t="s">
        <v>2532</v>
      </c>
    </row>
    <row r="97" spans="2:7" x14ac:dyDescent="0.2">
      <c r="B97" s="5" t="s">
        <v>2235</v>
      </c>
      <c r="C97" s="13" t="s">
        <v>2531</v>
      </c>
      <c r="D97" s="6" t="s">
        <v>2533</v>
      </c>
      <c r="F97" s="5" t="s">
        <v>2534</v>
      </c>
      <c r="G97" s="6" t="s">
        <v>2535</v>
      </c>
    </row>
    <row r="98" spans="2:7" x14ac:dyDescent="0.2">
      <c r="B98" s="5" t="s">
        <v>2235</v>
      </c>
      <c r="C98" s="13" t="s">
        <v>2534</v>
      </c>
      <c r="D98" s="6" t="s">
        <v>2536</v>
      </c>
      <c r="F98" s="5" t="s">
        <v>2537</v>
      </c>
      <c r="G98" s="6" t="s">
        <v>2538</v>
      </c>
    </row>
    <row r="99" spans="2:7" x14ac:dyDescent="0.2">
      <c r="B99" s="5" t="s">
        <v>2235</v>
      </c>
      <c r="C99" s="13" t="s">
        <v>2537</v>
      </c>
      <c r="D99" s="6" t="s">
        <v>2539</v>
      </c>
      <c r="F99" s="5" t="s">
        <v>2540</v>
      </c>
      <c r="G99" s="6" t="s">
        <v>2541</v>
      </c>
    </row>
    <row r="100" spans="2:7" x14ac:dyDescent="0.2">
      <c r="B100" s="5" t="s">
        <v>2235</v>
      </c>
      <c r="C100" s="13" t="s">
        <v>2540</v>
      </c>
      <c r="D100" s="6" t="s">
        <v>2542</v>
      </c>
      <c r="F100" s="5" t="s">
        <v>2543</v>
      </c>
      <c r="G100" s="6" t="s">
        <v>2544</v>
      </c>
    </row>
    <row r="101" spans="2:7" x14ac:dyDescent="0.2">
      <c r="B101" s="5" t="s">
        <v>2235</v>
      </c>
      <c r="C101" s="13" t="s">
        <v>2543</v>
      </c>
      <c r="D101" s="6" t="s">
        <v>2545</v>
      </c>
      <c r="F101" s="5" t="s">
        <v>2546</v>
      </c>
      <c r="G101" s="6" t="s">
        <v>2547</v>
      </c>
    </row>
    <row r="102" spans="2:7" x14ac:dyDescent="0.2">
      <c r="B102" s="5" t="s">
        <v>2235</v>
      </c>
      <c r="C102" s="13" t="s">
        <v>2546</v>
      </c>
      <c r="D102" s="6" t="s">
        <v>2548</v>
      </c>
      <c r="F102" s="5" t="s">
        <v>2549</v>
      </c>
      <c r="G102" s="6" t="s">
        <v>2550</v>
      </c>
    </row>
    <row r="103" spans="2:7" x14ac:dyDescent="0.2">
      <c r="B103" s="5" t="s">
        <v>2235</v>
      </c>
      <c r="C103" s="13" t="s">
        <v>2551</v>
      </c>
      <c r="D103" s="6" t="s">
        <v>2552</v>
      </c>
      <c r="F103" s="5" t="s">
        <v>2553</v>
      </c>
      <c r="G103" s="6" t="s">
        <v>2554</v>
      </c>
    </row>
    <row r="104" spans="2:7" x14ac:dyDescent="0.2">
      <c r="B104" s="5" t="s">
        <v>2235</v>
      </c>
      <c r="C104" s="13" t="s">
        <v>2549</v>
      </c>
      <c r="D104" s="6" t="s">
        <v>2555</v>
      </c>
      <c r="F104" s="5" t="s">
        <v>2556</v>
      </c>
      <c r="G104" s="6" t="s">
        <v>2557</v>
      </c>
    </row>
    <row r="105" spans="2:7" x14ac:dyDescent="0.2">
      <c r="B105" s="5" t="s">
        <v>2235</v>
      </c>
      <c r="C105" s="13" t="s">
        <v>2553</v>
      </c>
      <c r="D105" s="6" t="s">
        <v>2558</v>
      </c>
      <c r="F105" s="5" t="s">
        <v>2559</v>
      </c>
      <c r="G105" s="6" t="s">
        <v>2560</v>
      </c>
    </row>
    <row r="106" spans="2:7" x14ac:dyDescent="0.2">
      <c r="B106" s="5" t="s">
        <v>2235</v>
      </c>
      <c r="C106" s="13" t="s">
        <v>2556</v>
      </c>
      <c r="D106" s="6" t="s">
        <v>2561</v>
      </c>
      <c r="F106" s="5" t="s">
        <v>2562</v>
      </c>
      <c r="G106" s="6" t="s">
        <v>2563</v>
      </c>
    </row>
    <row r="107" spans="2:7" x14ac:dyDescent="0.2">
      <c r="B107" s="5" t="s">
        <v>2235</v>
      </c>
      <c r="C107" s="13" t="s">
        <v>2559</v>
      </c>
      <c r="D107" s="6" t="s">
        <v>2564</v>
      </c>
      <c r="F107" s="5" t="s">
        <v>2565</v>
      </c>
      <c r="G107" s="6" t="s">
        <v>2566</v>
      </c>
    </row>
    <row r="108" spans="2:7" x14ac:dyDescent="0.2">
      <c r="B108" s="5" t="s">
        <v>2235</v>
      </c>
      <c r="C108" s="13" t="s">
        <v>2562</v>
      </c>
      <c r="D108" s="6" t="s">
        <v>2567</v>
      </c>
      <c r="F108" s="5" t="s">
        <v>2568</v>
      </c>
      <c r="G108" s="6" t="s">
        <v>2569</v>
      </c>
    </row>
    <row r="109" spans="2:7" x14ac:dyDescent="0.2">
      <c r="B109" s="5" t="s">
        <v>2235</v>
      </c>
      <c r="C109" s="13" t="s">
        <v>2565</v>
      </c>
      <c r="D109" s="6" t="s">
        <v>2570</v>
      </c>
      <c r="F109" s="5" t="s">
        <v>2551</v>
      </c>
      <c r="G109" s="6" t="s">
        <v>2571</v>
      </c>
    </row>
    <row r="110" spans="2:7" x14ac:dyDescent="0.2">
      <c r="B110" s="5" t="s">
        <v>2235</v>
      </c>
      <c r="C110" s="13" t="s">
        <v>2568</v>
      </c>
      <c r="D110" s="6" t="s">
        <v>2572</v>
      </c>
      <c r="F110" s="5" t="s">
        <v>2573</v>
      </c>
      <c r="G110" s="6" t="s">
        <v>2574</v>
      </c>
    </row>
    <row r="111" spans="2:7" x14ac:dyDescent="0.2">
      <c r="B111" s="5" t="s">
        <v>2235</v>
      </c>
      <c r="C111" s="13" t="s">
        <v>2573</v>
      </c>
      <c r="D111" s="6" t="s">
        <v>2575</v>
      </c>
      <c r="F111" s="5" t="s">
        <v>2576</v>
      </c>
      <c r="G111" s="6" t="s">
        <v>2577</v>
      </c>
    </row>
    <row r="112" spans="2:7" x14ac:dyDescent="0.2">
      <c r="B112" s="9" t="s">
        <v>2235</v>
      </c>
      <c r="C112" s="14" t="s">
        <v>2576</v>
      </c>
      <c r="D112" s="10" t="s">
        <v>2578</v>
      </c>
      <c r="F112" s="9" t="s">
        <v>2579</v>
      </c>
      <c r="G112" s="10" t="s">
        <v>2580</v>
      </c>
    </row>
  </sheetData>
  <sheetProtection selectLockedCells="1" selectUnlockedCells="1"/>
  <mergeCells count="2">
    <mergeCell ref="B3:D3"/>
    <mergeCell ref="F3:G3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IS42"/>
  <sheetViews>
    <sheetView zoomScale="90" zoomScaleNormal="90" workbookViewId="0">
      <pane xSplit="3" ySplit="3" topLeftCell="I4" activePane="bottomRight" state="frozen"/>
      <selection pane="topRight" activeCell="D1" sqref="D1"/>
      <selection pane="bottomLeft" activeCell="A4" sqref="A4"/>
      <selection pane="bottomRight" activeCell="O19" sqref="O19"/>
    </sheetView>
  </sheetViews>
  <sheetFormatPr baseColWidth="10" defaultRowHeight="15" x14ac:dyDescent="0.25"/>
  <cols>
    <col min="1" max="1" width="20.7109375" style="15" bestFit="1" customWidth="1"/>
    <col min="2" max="2" width="90.5703125" style="15" customWidth="1"/>
    <col min="3" max="3" width="6.42578125" style="109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0" width="19" style="15" customWidth="1"/>
    <col min="11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5" width="18.140625" style="15" bestFit="1" customWidth="1"/>
    <col min="16" max="16" width="17.5703125" style="15" customWidth="1"/>
    <col min="17" max="16384" width="11.42578125" style="15"/>
  </cols>
  <sheetData>
    <row r="1" spans="1:16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6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6" ht="34.5" customHeight="1" x14ac:dyDescent="0.2">
      <c r="A3" s="129" t="s">
        <v>2623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6" ht="12.75" customHeight="1" thickBot="1" x14ac:dyDescent="0.3">
      <c r="A4" s="74"/>
      <c r="B4" s="75"/>
      <c r="C4" s="106"/>
      <c r="D4" s="113"/>
      <c r="E4" s="76"/>
      <c r="F4" s="75"/>
      <c r="G4" s="76"/>
      <c r="H4" s="77"/>
      <c r="I4" s="76"/>
      <c r="J4" s="76"/>
      <c r="K4" s="75"/>
      <c r="L4" s="75"/>
      <c r="M4" s="75"/>
      <c r="N4" s="78"/>
    </row>
    <row r="5" spans="1:16" x14ac:dyDescent="0.25">
      <c r="A5" s="137" t="s">
        <v>2601</v>
      </c>
      <c r="B5" s="140" t="s">
        <v>2602</v>
      </c>
      <c r="C5" s="132" t="s">
        <v>2581</v>
      </c>
      <c r="D5" s="134" t="s">
        <v>2590</v>
      </c>
      <c r="E5" s="149" t="s">
        <v>2588</v>
      </c>
      <c r="F5" s="149"/>
      <c r="G5" s="149"/>
      <c r="H5" s="149"/>
      <c r="I5" s="134" t="s">
        <v>2589</v>
      </c>
      <c r="J5" s="134" t="s">
        <v>2591</v>
      </c>
      <c r="K5" s="134" t="s">
        <v>2592</v>
      </c>
      <c r="L5" s="134" t="s">
        <v>2593</v>
      </c>
      <c r="M5" s="134" t="s">
        <v>2594</v>
      </c>
      <c r="N5" s="145" t="s">
        <v>2595</v>
      </c>
    </row>
    <row r="6" spans="1:16" ht="24.75" customHeight="1" x14ac:dyDescent="0.25">
      <c r="A6" s="138"/>
      <c r="B6" s="141"/>
      <c r="C6" s="133"/>
      <c r="D6" s="135"/>
      <c r="E6" s="148" t="s">
        <v>2222</v>
      </c>
      <c r="F6" s="148"/>
      <c r="G6" s="143" t="s">
        <v>2587</v>
      </c>
      <c r="H6" s="141" t="s">
        <v>2586</v>
      </c>
      <c r="I6" s="135"/>
      <c r="J6" s="135"/>
      <c r="K6" s="135"/>
      <c r="L6" s="135"/>
      <c r="M6" s="135"/>
      <c r="N6" s="146"/>
    </row>
    <row r="7" spans="1:16" ht="15.75" thickBot="1" x14ac:dyDescent="0.3">
      <c r="A7" s="139"/>
      <c r="B7" s="142"/>
      <c r="C7" s="133"/>
      <c r="D7" s="136"/>
      <c r="E7" s="16" t="s">
        <v>2584</v>
      </c>
      <c r="F7" s="16" t="s">
        <v>2585</v>
      </c>
      <c r="G7" s="144"/>
      <c r="H7" s="142"/>
      <c r="I7" s="136"/>
      <c r="J7" s="136"/>
      <c r="K7" s="136"/>
      <c r="L7" s="136"/>
      <c r="M7" s="136"/>
      <c r="N7" s="147"/>
    </row>
    <row r="8" spans="1:16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 t="shared" ref="E8:J8" si="0">+E9+E10</f>
        <v>0</v>
      </c>
      <c r="F8" s="20">
        <f t="shared" si="0"/>
        <v>0</v>
      </c>
      <c r="G8" s="55">
        <f>+G9+G10</f>
        <v>2118790812</v>
      </c>
      <c r="H8" s="20">
        <f t="shared" si="0"/>
        <v>0</v>
      </c>
      <c r="I8" s="55">
        <f>+I9+I10+I32</f>
        <v>4786098355</v>
      </c>
      <c r="J8" s="20">
        <f t="shared" si="0"/>
        <v>0</v>
      </c>
      <c r="K8" s="55">
        <f>+K9+K10+K32</f>
        <v>91453974.480000004</v>
      </c>
      <c r="L8" s="55">
        <f>+L9+L10+L32</f>
        <v>91453974.480000004</v>
      </c>
      <c r="M8" s="55">
        <f>+M9+M10+M32</f>
        <v>4694644380.5200005</v>
      </c>
      <c r="N8" s="21">
        <f>+L8/I8</f>
        <v>1.9108252212255258E-2</v>
      </c>
      <c r="O8" s="96"/>
      <c r="P8" s="96"/>
    </row>
    <row r="9" spans="1:16" s="22" customFormat="1" ht="18" customHeight="1" thickBot="1" x14ac:dyDescent="0.3">
      <c r="A9" s="23">
        <v>0</v>
      </c>
      <c r="B9" s="24" t="s">
        <v>2598</v>
      </c>
      <c r="C9" s="107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6">
        <v>0</v>
      </c>
      <c r="K9" s="27"/>
      <c r="L9" s="27">
        <f>+K9+J9</f>
        <v>0</v>
      </c>
      <c r="M9" s="27">
        <f>+I9-L9</f>
        <v>1218081975</v>
      </c>
      <c r="N9" s="28">
        <f>+L9/I9</f>
        <v>0</v>
      </c>
      <c r="O9" s="96"/>
      <c r="P9" s="96"/>
    </row>
    <row r="10" spans="1:16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+D11+D25</f>
        <v>2367307543</v>
      </c>
      <c r="E10" s="56">
        <f t="shared" ref="E10:M10" si="1">+E11+E25</f>
        <v>0</v>
      </c>
      <c r="F10" s="56">
        <f t="shared" si="1"/>
        <v>0</v>
      </c>
      <c r="G10" s="56">
        <f>+G11+G25+G32</f>
        <v>1200708837</v>
      </c>
      <c r="H10" s="56">
        <f t="shared" si="1"/>
        <v>0</v>
      </c>
      <c r="I10" s="56">
        <f t="shared" si="1"/>
        <v>2367307543</v>
      </c>
      <c r="J10" s="56">
        <f t="shared" si="1"/>
        <v>0</v>
      </c>
      <c r="K10" s="56">
        <f t="shared" si="1"/>
        <v>91253070.480000004</v>
      </c>
      <c r="L10" s="56">
        <f t="shared" si="1"/>
        <v>91253070.480000004</v>
      </c>
      <c r="M10" s="56">
        <f t="shared" si="1"/>
        <v>2276054472.52</v>
      </c>
      <c r="N10" s="38">
        <f>+L10/I10</f>
        <v>3.8547197109995442E-2</v>
      </c>
      <c r="O10" s="96"/>
      <c r="P10" s="96"/>
    </row>
    <row r="11" spans="1:16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>+D12</f>
        <v>2356307543</v>
      </c>
      <c r="E11" s="37">
        <f t="shared" ref="E11:M11" si="2">+E12</f>
        <v>0</v>
      </c>
      <c r="F11" s="37">
        <f t="shared" si="2"/>
        <v>0</v>
      </c>
      <c r="G11" s="57">
        <f t="shared" si="2"/>
        <v>0</v>
      </c>
      <c r="H11" s="37">
        <f t="shared" si="2"/>
        <v>0</v>
      </c>
      <c r="I11" s="57">
        <f t="shared" si="2"/>
        <v>2356307543</v>
      </c>
      <c r="J11" s="37">
        <f t="shared" si="2"/>
        <v>0</v>
      </c>
      <c r="K11" s="57">
        <f t="shared" si="2"/>
        <v>91150474</v>
      </c>
      <c r="L11" s="57">
        <f t="shared" si="2"/>
        <v>91150474</v>
      </c>
      <c r="M11" s="57">
        <f t="shared" si="2"/>
        <v>2265157069</v>
      </c>
      <c r="N11" s="38">
        <f t="shared" ref="N11:N24" si="3">+L11/I11</f>
        <v>3.8683606590652925E-2</v>
      </c>
      <c r="O11" s="96"/>
      <c r="P11" s="96"/>
    </row>
    <row r="12" spans="1:16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>+D13+D16</f>
        <v>2356307543</v>
      </c>
      <c r="E12" s="37">
        <f t="shared" ref="E12:M12" si="4">+E13+E16</f>
        <v>0</v>
      </c>
      <c r="F12" s="37">
        <f t="shared" si="4"/>
        <v>0</v>
      </c>
      <c r="G12" s="57">
        <f t="shared" si="4"/>
        <v>0</v>
      </c>
      <c r="H12" s="37">
        <f t="shared" si="4"/>
        <v>0</v>
      </c>
      <c r="I12" s="57">
        <f t="shared" si="4"/>
        <v>2356307543</v>
      </c>
      <c r="J12" s="37">
        <f t="shared" si="4"/>
        <v>0</v>
      </c>
      <c r="K12" s="57">
        <f t="shared" si="4"/>
        <v>91150474</v>
      </c>
      <c r="L12" s="57">
        <f t="shared" si="4"/>
        <v>91150474</v>
      </c>
      <c r="M12" s="57">
        <f t="shared" si="4"/>
        <v>2265157069</v>
      </c>
      <c r="N12" s="38">
        <f t="shared" si="3"/>
        <v>3.8683606590652925E-2</v>
      </c>
      <c r="O12" s="96"/>
      <c r="P12" s="96"/>
    </row>
    <row r="13" spans="1:16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M14" si="5">+E14</f>
        <v>0</v>
      </c>
      <c r="F13" s="37">
        <f t="shared" si="5"/>
        <v>0</v>
      </c>
      <c r="G13" s="57">
        <f t="shared" si="5"/>
        <v>0</v>
      </c>
      <c r="H13" s="37">
        <f t="shared" si="5"/>
        <v>0</v>
      </c>
      <c r="I13" s="57">
        <f t="shared" si="5"/>
        <v>1006307543</v>
      </c>
      <c r="J13" s="37">
        <f t="shared" si="5"/>
        <v>0</v>
      </c>
      <c r="K13" s="57">
        <f t="shared" si="5"/>
        <v>76520097</v>
      </c>
      <c r="L13" s="57">
        <f t="shared" si="5"/>
        <v>76520097</v>
      </c>
      <c r="M13" s="57">
        <f t="shared" si="5"/>
        <v>929787446</v>
      </c>
      <c r="N13" s="38">
        <f t="shared" si="3"/>
        <v>7.6040468475351577E-2</v>
      </c>
      <c r="O13" s="96"/>
      <c r="P13" s="96"/>
    </row>
    <row r="14" spans="1:16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5"/>
        <v>0</v>
      </c>
      <c r="F14" s="42">
        <f t="shared" si="5"/>
        <v>0</v>
      </c>
      <c r="G14" s="58">
        <f t="shared" si="5"/>
        <v>0</v>
      </c>
      <c r="H14" s="42">
        <f t="shared" si="5"/>
        <v>0</v>
      </c>
      <c r="I14" s="58">
        <f t="shared" si="5"/>
        <v>1006307543</v>
      </c>
      <c r="J14" s="42">
        <f t="shared" si="5"/>
        <v>0</v>
      </c>
      <c r="K14" s="58">
        <f t="shared" si="5"/>
        <v>76520097</v>
      </c>
      <c r="L14" s="58">
        <f t="shared" si="5"/>
        <v>76520097</v>
      </c>
      <c r="M14" s="58">
        <f t="shared" si="5"/>
        <v>929787446</v>
      </c>
      <c r="N14" s="43">
        <f t="shared" si="3"/>
        <v>7.6040468475351577E-2</v>
      </c>
      <c r="O14" s="96"/>
      <c r="P14" s="96"/>
    </row>
    <row r="15" spans="1:16" s="46" customFormat="1" ht="18" customHeight="1" thickBot="1" x14ac:dyDescent="0.3">
      <c r="A15" s="44" t="s">
        <v>238</v>
      </c>
      <c r="B15" s="45" t="s">
        <v>2609</v>
      </c>
      <c r="C15" s="107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f>+D15+E15-F15+G15-H15</f>
        <v>1006307543</v>
      </c>
      <c r="J15" s="26">
        <v>0</v>
      </c>
      <c r="K15" s="27">
        <v>76520097</v>
      </c>
      <c r="L15" s="27">
        <f>+K15+J15</f>
        <v>76520097</v>
      </c>
      <c r="M15" s="27">
        <f>+I15-L15</f>
        <v>929787446</v>
      </c>
      <c r="N15" s="28">
        <f t="shared" si="3"/>
        <v>7.6040468475351577E-2</v>
      </c>
      <c r="O15" s="96"/>
      <c r="P15" s="96"/>
    </row>
    <row r="16" spans="1:16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>+D17</f>
        <v>1350000000</v>
      </c>
      <c r="E16" s="32">
        <f t="shared" ref="E16:M16" si="6">+E17</f>
        <v>0</v>
      </c>
      <c r="F16" s="32">
        <f t="shared" si="6"/>
        <v>0</v>
      </c>
      <c r="G16" s="56">
        <f t="shared" si="6"/>
        <v>0</v>
      </c>
      <c r="H16" s="32">
        <f t="shared" si="6"/>
        <v>0</v>
      </c>
      <c r="I16" s="56">
        <f t="shared" si="6"/>
        <v>1350000000</v>
      </c>
      <c r="J16" s="32">
        <f t="shared" si="6"/>
        <v>0</v>
      </c>
      <c r="K16" s="56">
        <f t="shared" si="6"/>
        <v>14630377</v>
      </c>
      <c r="L16" s="56">
        <f t="shared" si="6"/>
        <v>14630377</v>
      </c>
      <c r="M16" s="56">
        <f t="shared" si="6"/>
        <v>1335369623</v>
      </c>
      <c r="N16" s="33">
        <f t="shared" si="3"/>
        <v>1.0837316296296296E-2</v>
      </c>
      <c r="O16" s="96"/>
      <c r="P16" s="96"/>
    </row>
    <row r="17" spans="1:16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7">SUM(D18:D24)</f>
        <v>1350000000</v>
      </c>
      <c r="E17" s="90">
        <f t="shared" si="7"/>
        <v>0</v>
      </c>
      <c r="F17" s="90">
        <f t="shared" si="7"/>
        <v>0</v>
      </c>
      <c r="G17" s="90">
        <f t="shared" si="7"/>
        <v>0</v>
      </c>
      <c r="H17" s="90">
        <f t="shared" si="7"/>
        <v>0</v>
      </c>
      <c r="I17" s="90">
        <f t="shared" si="7"/>
        <v>1350000000</v>
      </c>
      <c r="J17" s="90">
        <f t="shared" si="7"/>
        <v>0</v>
      </c>
      <c r="K17" s="90">
        <f t="shared" si="7"/>
        <v>14630377</v>
      </c>
      <c r="L17" s="90">
        <f t="shared" si="7"/>
        <v>14630377</v>
      </c>
      <c r="M17" s="90">
        <f t="shared" si="7"/>
        <v>1335369623</v>
      </c>
      <c r="N17" s="91">
        <f t="shared" si="3"/>
        <v>1.0837316296296296E-2</v>
      </c>
      <c r="O17" s="96"/>
      <c r="P17" s="96"/>
    </row>
    <row r="18" spans="1:16" s="46" customFormat="1" ht="31.5" hidden="1" customHeight="1" x14ac:dyDescent="0.25">
      <c r="A18" s="48" t="s">
        <v>2596</v>
      </c>
      <c r="B18" s="85" t="s">
        <v>2632</v>
      </c>
      <c r="C18" s="108" t="s">
        <v>2604</v>
      </c>
      <c r="D18" s="51"/>
      <c r="E18" s="50">
        <v>0</v>
      </c>
      <c r="F18" s="50">
        <v>0</v>
      </c>
      <c r="G18" s="51">
        <v>0</v>
      </c>
      <c r="H18" s="50">
        <v>0</v>
      </c>
      <c r="I18" s="51">
        <f t="shared" ref="I18:I24" si="8">+D18+E18-F18+G18-H18</f>
        <v>0</v>
      </c>
      <c r="J18" s="50">
        <v>0</v>
      </c>
      <c r="K18" s="51">
        <v>0</v>
      </c>
      <c r="L18" s="51">
        <f>+K18+J18</f>
        <v>0</v>
      </c>
      <c r="M18" s="51">
        <f t="shared" ref="M18:M24" si="9">+I18-L18</f>
        <v>0</v>
      </c>
      <c r="N18" s="84" t="e">
        <f t="shared" si="3"/>
        <v>#DIV/0!</v>
      </c>
      <c r="O18" s="96"/>
      <c r="P18" s="96"/>
    </row>
    <row r="19" spans="1:16" s="46" customFormat="1" ht="18" customHeight="1" x14ac:dyDescent="0.25">
      <c r="A19" s="48" t="s">
        <v>2597</v>
      </c>
      <c r="B19" s="48" t="s">
        <v>2610</v>
      </c>
      <c r="C19" s="108" t="s">
        <v>2604</v>
      </c>
      <c r="D19" s="51">
        <v>427250000</v>
      </c>
      <c r="E19" s="50">
        <v>0</v>
      </c>
      <c r="F19" s="50">
        <v>0</v>
      </c>
      <c r="G19" s="51">
        <v>0</v>
      </c>
      <c r="H19" s="50">
        <v>0</v>
      </c>
      <c r="I19" s="51">
        <f t="shared" si="8"/>
        <v>427250000</v>
      </c>
      <c r="J19" s="50">
        <v>0</v>
      </c>
      <c r="K19" s="51">
        <v>0</v>
      </c>
      <c r="L19" s="51">
        <f t="shared" ref="L19:L24" si="10">+K19+J19</f>
        <v>0</v>
      </c>
      <c r="M19" s="51">
        <f t="shared" si="9"/>
        <v>427250000</v>
      </c>
      <c r="N19" s="84">
        <f t="shared" si="3"/>
        <v>0</v>
      </c>
      <c r="O19" s="96"/>
      <c r="P19" s="96"/>
    </row>
    <row r="20" spans="1:16" s="46" customFormat="1" x14ac:dyDescent="0.25">
      <c r="A20" s="48" t="s">
        <v>2611</v>
      </c>
      <c r="B20" s="48" t="s">
        <v>2625</v>
      </c>
      <c r="C20" s="108"/>
      <c r="D20" s="51">
        <v>200000000</v>
      </c>
      <c r="E20" s="50"/>
      <c r="F20" s="50"/>
      <c r="G20" s="68"/>
      <c r="H20" s="50"/>
      <c r="I20" s="51">
        <f t="shared" si="8"/>
        <v>200000000</v>
      </c>
      <c r="J20" s="50">
        <v>0</v>
      </c>
      <c r="K20" s="51">
        <f>13664237+966140</f>
        <v>14630377</v>
      </c>
      <c r="L20" s="51">
        <f t="shared" si="10"/>
        <v>14630377</v>
      </c>
      <c r="M20" s="51">
        <f>+I20-L20</f>
        <v>185369623</v>
      </c>
      <c r="N20" s="84">
        <f t="shared" si="3"/>
        <v>7.3151885E-2</v>
      </c>
      <c r="O20" s="96"/>
      <c r="P20" s="96"/>
    </row>
    <row r="21" spans="1:16" s="46" customFormat="1" x14ac:dyDescent="0.25">
      <c r="A21" s="48" t="s">
        <v>2600</v>
      </c>
      <c r="B21" s="48" t="s">
        <v>2608</v>
      </c>
      <c r="C21" s="108"/>
      <c r="D21" s="51">
        <v>722750000</v>
      </c>
      <c r="E21" s="50">
        <v>0</v>
      </c>
      <c r="F21" s="50"/>
      <c r="G21" s="68"/>
      <c r="H21" s="50"/>
      <c r="I21" s="51">
        <f t="shared" si="8"/>
        <v>722750000</v>
      </c>
      <c r="J21" s="50">
        <v>0</v>
      </c>
      <c r="K21" s="51">
        <v>0</v>
      </c>
      <c r="L21" s="51">
        <f t="shared" si="10"/>
        <v>0</v>
      </c>
      <c r="M21" s="51">
        <f t="shared" si="9"/>
        <v>722750000</v>
      </c>
      <c r="N21" s="84">
        <f t="shared" si="3"/>
        <v>0</v>
      </c>
      <c r="O21" s="96"/>
      <c r="P21" s="96"/>
    </row>
    <row r="22" spans="1:16" s="46" customFormat="1" hidden="1" x14ac:dyDescent="0.25">
      <c r="A22" s="95" t="s">
        <v>2614</v>
      </c>
      <c r="B22" s="85" t="s">
        <v>2615</v>
      </c>
      <c r="C22" s="108" t="s">
        <v>2604</v>
      </c>
      <c r="D22" s="92">
        <v>0</v>
      </c>
      <c r="E22" s="93"/>
      <c r="F22" s="93"/>
      <c r="G22" s="94"/>
      <c r="H22" s="93"/>
      <c r="I22" s="51">
        <f t="shared" si="8"/>
        <v>0</v>
      </c>
      <c r="J22" s="93">
        <v>0</v>
      </c>
      <c r="K22" s="92">
        <v>0</v>
      </c>
      <c r="L22" s="51">
        <f t="shared" si="10"/>
        <v>0</v>
      </c>
      <c r="M22" s="51">
        <f t="shared" si="9"/>
        <v>0</v>
      </c>
      <c r="N22" s="84" t="e">
        <f t="shared" si="3"/>
        <v>#DIV/0!</v>
      </c>
      <c r="O22" s="96"/>
      <c r="P22" s="96"/>
    </row>
    <row r="23" spans="1:16" s="46" customFormat="1" hidden="1" x14ac:dyDescent="0.25">
      <c r="A23" s="95" t="s">
        <v>2616</v>
      </c>
      <c r="B23" s="85" t="s">
        <v>2617</v>
      </c>
      <c r="C23" s="108" t="s">
        <v>2604</v>
      </c>
      <c r="D23" s="92">
        <v>0</v>
      </c>
      <c r="E23" s="93"/>
      <c r="F23" s="93"/>
      <c r="G23" s="94"/>
      <c r="H23" s="93"/>
      <c r="I23" s="51">
        <f t="shared" si="8"/>
        <v>0</v>
      </c>
      <c r="J23" s="93">
        <v>0</v>
      </c>
      <c r="K23" s="92">
        <v>0</v>
      </c>
      <c r="L23" s="51">
        <f t="shared" si="10"/>
        <v>0</v>
      </c>
      <c r="M23" s="51">
        <f t="shared" si="9"/>
        <v>0</v>
      </c>
      <c r="N23" s="84" t="e">
        <f t="shared" si="3"/>
        <v>#DIV/0!</v>
      </c>
      <c r="O23" s="96"/>
      <c r="P23" s="96"/>
    </row>
    <row r="24" spans="1:16" s="46" customFormat="1" hidden="1" x14ac:dyDescent="0.25">
      <c r="A24" s="95" t="s">
        <v>2618</v>
      </c>
      <c r="B24" s="85" t="s">
        <v>2619</v>
      </c>
      <c r="C24" s="108" t="s">
        <v>2604</v>
      </c>
      <c r="D24" s="92">
        <v>0</v>
      </c>
      <c r="E24" s="93"/>
      <c r="F24" s="93"/>
      <c r="G24" s="94"/>
      <c r="H24" s="93"/>
      <c r="I24" s="51">
        <f t="shared" si="8"/>
        <v>0</v>
      </c>
      <c r="J24" s="93">
        <v>0</v>
      </c>
      <c r="K24" s="92">
        <v>0</v>
      </c>
      <c r="L24" s="51">
        <f t="shared" si="10"/>
        <v>0</v>
      </c>
      <c r="M24" s="51">
        <f t="shared" si="9"/>
        <v>0</v>
      </c>
      <c r="N24" s="84" t="e">
        <f t="shared" si="3"/>
        <v>#DIV/0!</v>
      </c>
      <c r="O24" s="96"/>
      <c r="P24" s="96"/>
    </row>
    <row r="25" spans="1:16" s="22" customFormat="1" ht="18" customHeight="1" x14ac:dyDescent="0.25">
      <c r="A25" s="80" t="s">
        <v>634</v>
      </c>
      <c r="B25" s="81" t="s">
        <v>633</v>
      </c>
      <c r="C25" s="82" t="s">
        <v>2603</v>
      </c>
      <c r="D25" s="67">
        <f>+D26</f>
        <v>11000000</v>
      </c>
      <c r="E25" s="83">
        <f t="shared" ref="E25:M25" si="11">+E26</f>
        <v>0</v>
      </c>
      <c r="F25" s="83">
        <f t="shared" si="11"/>
        <v>0</v>
      </c>
      <c r="G25" s="67">
        <f t="shared" si="11"/>
        <v>0</v>
      </c>
      <c r="H25" s="83">
        <f t="shared" si="11"/>
        <v>0</v>
      </c>
      <c r="I25" s="67">
        <f t="shared" si="11"/>
        <v>11000000</v>
      </c>
      <c r="J25" s="83">
        <f t="shared" si="11"/>
        <v>0</v>
      </c>
      <c r="K25" s="67">
        <f t="shared" si="11"/>
        <v>102596.48</v>
      </c>
      <c r="L25" s="67">
        <f t="shared" si="11"/>
        <v>102596.48</v>
      </c>
      <c r="M25" s="67">
        <f t="shared" si="11"/>
        <v>10897403.52</v>
      </c>
      <c r="N25" s="84">
        <f>+L25/I25</f>
        <v>9.3269527272727276E-3</v>
      </c>
      <c r="O25" s="96"/>
      <c r="P25" s="96"/>
    </row>
    <row r="26" spans="1:16" s="22" customFormat="1" ht="18" customHeight="1" x14ac:dyDescent="0.25">
      <c r="A26" s="34" t="s">
        <v>716</v>
      </c>
      <c r="B26" s="35" t="s">
        <v>715</v>
      </c>
      <c r="C26" s="36" t="s">
        <v>2603</v>
      </c>
      <c r="D26" s="57">
        <f>+D27+D29</f>
        <v>11000000</v>
      </c>
      <c r="E26" s="37">
        <f t="shared" ref="E26:M26" si="12">+E27+E29</f>
        <v>0</v>
      </c>
      <c r="F26" s="37">
        <f t="shared" si="12"/>
        <v>0</v>
      </c>
      <c r="G26" s="57">
        <f t="shared" si="12"/>
        <v>0</v>
      </c>
      <c r="H26" s="37">
        <f t="shared" si="12"/>
        <v>0</v>
      </c>
      <c r="I26" s="57">
        <f t="shared" si="12"/>
        <v>11000000</v>
      </c>
      <c r="J26" s="37">
        <f t="shared" si="12"/>
        <v>0</v>
      </c>
      <c r="K26" s="57">
        <f t="shared" si="12"/>
        <v>102596.48</v>
      </c>
      <c r="L26" s="57">
        <f t="shared" si="12"/>
        <v>102596.48</v>
      </c>
      <c r="M26" s="57">
        <f t="shared" si="12"/>
        <v>10897403.52</v>
      </c>
      <c r="N26" s="38">
        <f>+L26/I26</f>
        <v>9.3269527272727276E-3</v>
      </c>
      <c r="O26" s="96"/>
      <c r="P26" s="96"/>
    </row>
    <row r="27" spans="1:16" s="22" customFormat="1" ht="18" customHeight="1" thickBot="1" x14ac:dyDescent="0.3">
      <c r="A27" s="39" t="s">
        <v>719</v>
      </c>
      <c r="B27" s="40" t="s">
        <v>718</v>
      </c>
      <c r="C27" s="41" t="s">
        <v>2603</v>
      </c>
      <c r="D27" s="58">
        <f>+D28</f>
        <v>5000000</v>
      </c>
      <c r="E27" s="42">
        <f t="shared" ref="E27:M27" si="13">+E28</f>
        <v>0</v>
      </c>
      <c r="F27" s="42">
        <f t="shared" si="13"/>
        <v>0</v>
      </c>
      <c r="G27" s="58">
        <f t="shared" si="13"/>
        <v>0</v>
      </c>
      <c r="H27" s="42">
        <f t="shared" si="13"/>
        <v>0</v>
      </c>
      <c r="I27" s="58">
        <f t="shared" si="13"/>
        <v>5000000</v>
      </c>
      <c r="J27" s="42">
        <f t="shared" si="13"/>
        <v>0</v>
      </c>
      <c r="K27" s="58">
        <f t="shared" si="13"/>
        <v>0</v>
      </c>
      <c r="L27" s="58">
        <f t="shared" si="13"/>
        <v>0</v>
      </c>
      <c r="M27" s="58">
        <f t="shared" si="13"/>
        <v>5000000</v>
      </c>
      <c r="N27" s="43">
        <v>0</v>
      </c>
      <c r="O27" s="96"/>
      <c r="P27" s="96"/>
    </row>
    <row r="28" spans="1:16" s="46" customFormat="1" ht="18" customHeight="1" thickBot="1" x14ac:dyDescent="0.3">
      <c r="A28" s="44" t="s">
        <v>740</v>
      </c>
      <c r="B28" s="45" t="s">
        <v>739</v>
      </c>
      <c r="C28" s="107" t="s">
        <v>2604</v>
      </c>
      <c r="D28" s="27">
        <v>5000000</v>
      </c>
      <c r="E28" s="26">
        <v>0</v>
      </c>
      <c r="F28" s="26">
        <v>0</v>
      </c>
      <c r="G28" s="27">
        <v>0</v>
      </c>
      <c r="H28" s="26">
        <v>0</v>
      </c>
      <c r="I28" s="27">
        <f>+D28+E28-F28+G28-H28</f>
        <v>5000000</v>
      </c>
      <c r="J28" s="26">
        <v>0</v>
      </c>
      <c r="K28" s="27"/>
      <c r="L28" s="27">
        <f>+K28+J28</f>
        <v>0</v>
      </c>
      <c r="M28" s="27">
        <f>+I28-L28</f>
        <v>5000000</v>
      </c>
      <c r="N28" s="28">
        <v>0</v>
      </c>
      <c r="O28" s="96"/>
      <c r="P28" s="96"/>
    </row>
    <row r="29" spans="1:16" s="22" customFormat="1" ht="18" customHeight="1" x14ac:dyDescent="0.25">
      <c r="A29" s="47" t="s">
        <v>782</v>
      </c>
      <c r="B29" s="30" t="s">
        <v>781</v>
      </c>
      <c r="C29" s="31" t="s">
        <v>2603</v>
      </c>
      <c r="D29" s="56">
        <f>+D30</f>
        <v>6000000</v>
      </c>
      <c r="E29" s="32">
        <f t="shared" ref="E29:M30" si="14">+E30</f>
        <v>0</v>
      </c>
      <c r="F29" s="32">
        <f t="shared" si="14"/>
        <v>0</v>
      </c>
      <c r="G29" s="56">
        <f t="shared" si="14"/>
        <v>0</v>
      </c>
      <c r="H29" s="32">
        <f t="shared" si="14"/>
        <v>0</v>
      </c>
      <c r="I29" s="56">
        <f t="shared" si="14"/>
        <v>6000000</v>
      </c>
      <c r="J29" s="32">
        <f t="shared" si="14"/>
        <v>0</v>
      </c>
      <c r="K29" s="56">
        <f t="shared" si="14"/>
        <v>102596.48</v>
      </c>
      <c r="L29" s="56">
        <f t="shared" si="14"/>
        <v>102596.48</v>
      </c>
      <c r="M29" s="56">
        <f t="shared" si="14"/>
        <v>5897403.5199999996</v>
      </c>
      <c r="N29" s="33">
        <f t="shared" ref="N29:N35" si="15">+L29/I29</f>
        <v>1.7099413333333334E-2</v>
      </c>
      <c r="O29" s="96"/>
      <c r="P29" s="96"/>
    </row>
    <row r="30" spans="1:16" s="22" customFormat="1" ht="18" customHeight="1" thickBot="1" x14ac:dyDescent="0.3">
      <c r="A30" s="39" t="s">
        <v>823</v>
      </c>
      <c r="B30" s="40" t="s">
        <v>784</v>
      </c>
      <c r="C30" s="41" t="s">
        <v>2603</v>
      </c>
      <c r="D30" s="58">
        <f>+D31</f>
        <v>6000000</v>
      </c>
      <c r="E30" s="42">
        <f t="shared" si="14"/>
        <v>0</v>
      </c>
      <c r="F30" s="42">
        <f t="shared" si="14"/>
        <v>0</v>
      </c>
      <c r="G30" s="58">
        <f t="shared" si="14"/>
        <v>0</v>
      </c>
      <c r="H30" s="42">
        <f t="shared" si="14"/>
        <v>0</v>
      </c>
      <c r="I30" s="58">
        <f t="shared" si="14"/>
        <v>6000000</v>
      </c>
      <c r="J30" s="42">
        <f t="shared" si="14"/>
        <v>0</v>
      </c>
      <c r="K30" s="58">
        <f t="shared" si="14"/>
        <v>102596.48</v>
      </c>
      <c r="L30" s="58">
        <f t="shared" si="14"/>
        <v>102596.48</v>
      </c>
      <c r="M30" s="58">
        <f t="shared" si="14"/>
        <v>5897403.5199999996</v>
      </c>
      <c r="N30" s="91">
        <f t="shared" si="15"/>
        <v>1.7099413333333334E-2</v>
      </c>
      <c r="O30" s="96"/>
      <c r="P30" s="96"/>
    </row>
    <row r="31" spans="1:16" s="46" customFormat="1" ht="18" customHeight="1" thickBot="1" x14ac:dyDescent="0.3">
      <c r="A31" s="61" t="s">
        <v>826</v>
      </c>
      <c r="B31" s="62" t="s">
        <v>825</v>
      </c>
      <c r="C31" s="104" t="s">
        <v>2604</v>
      </c>
      <c r="D31" s="27">
        <v>6000000</v>
      </c>
      <c r="E31" s="26">
        <v>0</v>
      </c>
      <c r="F31" s="26">
        <v>0</v>
      </c>
      <c r="G31" s="27">
        <v>0</v>
      </c>
      <c r="H31" s="26">
        <v>0</v>
      </c>
      <c r="I31" s="27">
        <f>+D31+E31-F31+G31-H31</f>
        <v>6000000</v>
      </c>
      <c r="J31" s="26">
        <v>0</v>
      </c>
      <c r="K31" s="27">
        <v>102596.48</v>
      </c>
      <c r="L31" s="27">
        <f>+K31+J31</f>
        <v>102596.48</v>
      </c>
      <c r="M31" s="27">
        <f>+I31-L31</f>
        <v>5897403.5199999996</v>
      </c>
      <c r="N31" s="86">
        <f t="shared" si="15"/>
        <v>1.7099413333333334E-2</v>
      </c>
      <c r="O31" s="96"/>
      <c r="P31" s="96"/>
    </row>
    <row r="32" spans="1:16" s="22" customFormat="1" ht="18" customHeight="1" x14ac:dyDescent="0.25">
      <c r="A32" s="102" t="s">
        <v>2626</v>
      </c>
      <c r="B32" s="103" t="s">
        <v>2627</v>
      </c>
      <c r="C32" s="110" t="s">
        <v>2603</v>
      </c>
      <c r="D32" s="56"/>
      <c r="E32" s="32"/>
      <c r="F32" s="32"/>
      <c r="G32" s="56">
        <f>+G35</f>
        <v>1200708837</v>
      </c>
      <c r="H32" s="32"/>
      <c r="I32" s="56">
        <f>+I33</f>
        <v>1200708837</v>
      </c>
      <c r="J32" s="32"/>
      <c r="K32" s="56">
        <f>+K33</f>
        <v>200904</v>
      </c>
      <c r="L32" s="56">
        <f>+L33</f>
        <v>200904</v>
      </c>
      <c r="M32" s="56">
        <f>+M33</f>
        <v>1200507933</v>
      </c>
      <c r="N32" s="86">
        <f t="shared" si="15"/>
        <v>1.673211638068422E-4</v>
      </c>
      <c r="O32" s="96"/>
      <c r="P32" s="96"/>
    </row>
    <row r="33" spans="1:253" s="22" customFormat="1" ht="18" customHeight="1" x14ac:dyDescent="0.25">
      <c r="A33" s="102" t="s">
        <v>2628</v>
      </c>
      <c r="B33" s="103" t="s">
        <v>2631</v>
      </c>
      <c r="C33" s="110" t="s">
        <v>2603</v>
      </c>
      <c r="D33" s="57"/>
      <c r="E33" s="37"/>
      <c r="F33" s="37"/>
      <c r="G33" s="57"/>
      <c r="H33" s="37"/>
      <c r="I33" s="57">
        <f>+I35</f>
        <v>1200708837</v>
      </c>
      <c r="J33" s="37"/>
      <c r="K33" s="57">
        <f>+K34+K35</f>
        <v>200904</v>
      </c>
      <c r="L33" s="57">
        <f>+L34+L35</f>
        <v>200904</v>
      </c>
      <c r="M33" s="57">
        <f>+M35</f>
        <v>1200507933</v>
      </c>
      <c r="N33" s="86">
        <f t="shared" si="15"/>
        <v>1.673211638068422E-4</v>
      </c>
      <c r="O33" s="96"/>
      <c r="P33" s="96"/>
    </row>
    <row r="34" spans="1:253" s="46" customFormat="1" ht="18" hidden="1" customHeight="1" x14ac:dyDescent="0.25">
      <c r="A34" s="100" t="s">
        <v>2629</v>
      </c>
      <c r="B34" s="101" t="s">
        <v>2630</v>
      </c>
      <c r="C34" s="104" t="s">
        <v>2604</v>
      </c>
      <c r="D34" s="51"/>
      <c r="E34" s="50"/>
      <c r="F34" s="50"/>
      <c r="G34" s="51"/>
      <c r="H34" s="50"/>
      <c r="I34" s="51"/>
      <c r="J34" s="50"/>
      <c r="K34" s="51"/>
      <c r="L34" s="51"/>
      <c r="M34" s="51"/>
      <c r="N34" s="86" t="e">
        <f t="shared" si="15"/>
        <v>#DIV/0!</v>
      </c>
      <c r="O34" s="96"/>
      <c r="P34" s="96"/>
    </row>
    <row r="35" spans="1:253" s="46" customFormat="1" ht="18" customHeight="1" x14ac:dyDescent="0.25">
      <c r="A35" s="100" t="s">
        <v>2629</v>
      </c>
      <c r="B35" s="101" t="s">
        <v>2627</v>
      </c>
      <c r="C35" s="104" t="s">
        <v>2604</v>
      </c>
      <c r="D35" s="51"/>
      <c r="E35" s="50"/>
      <c r="F35" s="50"/>
      <c r="G35" s="51">
        <v>1200708837</v>
      </c>
      <c r="H35" s="50"/>
      <c r="I35" s="51">
        <f>+D35+E35+F35+G35-H35</f>
        <v>1200708837</v>
      </c>
      <c r="J35" s="50"/>
      <c r="K35" s="51">
        <v>200904</v>
      </c>
      <c r="L35" s="51">
        <f>+K35</f>
        <v>200904</v>
      </c>
      <c r="M35" s="51">
        <f>+I35-L35</f>
        <v>1200507933</v>
      </c>
      <c r="N35" s="86">
        <f t="shared" si="15"/>
        <v>1.673211638068422E-4</v>
      </c>
      <c r="O35" s="96"/>
      <c r="P35" s="96"/>
    </row>
    <row r="36" spans="1:253" s="46" customFormat="1" ht="18" customHeight="1" x14ac:dyDescent="0.25">
      <c r="A36" s="111"/>
      <c r="B36" s="111"/>
      <c r="C36" s="112"/>
      <c r="D36" s="97"/>
      <c r="E36" s="98"/>
      <c r="F36" s="98"/>
      <c r="G36" s="97"/>
      <c r="H36" s="98"/>
      <c r="I36" s="97"/>
      <c r="J36" s="98"/>
      <c r="K36" s="97"/>
      <c r="L36" s="97"/>
      <c r="M36" s="97"/>
      <c r="N36" s="99"/>
    </row>
    <row r="37" spans="1:253" s="46" customFormat="1" ht="18" customHeight="1" x14ac:dyDescent="0.25">
      <c r="A37" s="111"/>
      <c r="B37" s="111"/>
      <c r="C37" s="112"/>
      <c r="D37" s="97"/>
      <c r="E37" s="98"/>
      <c r="F37" s="98"/>
      <c r="G37" s="97"/>
      <c r="H37" s="98"/>
      <c r="I37" s="97"/>
      <c r="J37" s="98"/>
      <c r="K37" s="97"/>
      <c r="L37" s="97"/>
      <c r="M37" s="97"/>
      <c r="N37" s="99"/>
    </row>
    <row r="39" spans="1:253" ht="15.75" thickBot="1" x14ac:dyDescent="0.3">
      <c r="B39" s="54"/>
      <c r="I39" s="54"/>
      <c r="J39" s="54"/>
      <c r="K39" s="54"/>
    </row>
    <row r="40" spans="1:253" ht="18.75" thickTop="1" x14ac:dyDescent="0.25">
      <c r="A40" s="52"/>
      <c r="B40" s="69" t="s">
        <v>2605</v>
      </c>
      <c r="C40" s="105"/>
      <c r="D40" s="69"/>
      <c r="E40" s="69"/>
      <c r="F40" s="73"/>
      <c r="G40" s="71"/>
      <c r="H40" s="69"/>
      <c r="I40" s="70" t="s">
        <v>2606</v>
      </c>
      <c r="J40" s="53"/>
      <c r="K40" s="52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</row>
    <row r="41" spans="1:253" ht="18" x14ac:dyDescent="0.25">
      <c r="A41" s="52"/>
      <c r="B41" s="69" t="s">
        <v>2622</v>
      </c>
      <c r="C41" s="105"/>
      <c r="D41" s="69"/>
      <c r="E41" s="69"/>
      <c r="F41" s="73"/>
      <c r="G41" s="71"/>
      <c r="H41" s="69"/>
      <c r="I41" s="70" t="s">
        <v>2620</v>
      </c>
      <c r="J41" s="53"/>
      <c r="K41" s="52"/>
      <c r="L41" s="53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</row>
    <row r="42" spans="1:253" ht="18" x14ac:dyDescent="0.25">
      <c r="A42" s="52"/>
      <c r="B42" s="69" t="s">
        <v>2607</v>
      </c>
      <c r="C42" s="105"/>
      <c r="D42" s="72"/>
      <c r="E42" s="72"/>
      <c r="F42" s="73"/>
      <c r="G42" s="79"/>
      <c r="H42" s="72"/>
      <c r="I42" s="70" t="s">
        <v>2621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</row>
  </sheetData>
  <sheetProtection selectLockedCells="1" selectUnlockedCells="1"/>
  <mergeCells count="17">
    <mergeCell ref="H6:H7"/>
    <mergeCell ref="N5:N7"/>
    <mergeCell ref="L5:L7"/>
    <mergeCell ref="E6:F6"/>
    <mergeCell ref="E5:H5"/>
    <mergeCell ref="I5:I7"/>
    <mergeCell ref="J5:J7"/>
    <mergeCell ref="A1:N1"/>
    <mergeCell ref="A2:N2"/>
    <mergeCell ref="A3:N3"/>
    <mergeCell ref="C5:C7"/>
    <mergeCell ref="K5:K7"/>
    <mergeCell ref="D5:D7"/>
    <mergeCell ref="M5:M7"/>
    <mergeCell ref="A5:A7"/>
    <mergeCell ref="B5:B7"/>
    <mergeCell ref="G6:G7"/>
  </mergeCells>
  <printOptions horizontalCentered="1"/>
  <pageMargins left="1.1811023622047245" right="0.39370078740157483" top="0.78740157480314965" bottom="0.78740157480314965" header="0.31496062992125984" footer="0.31496062992125984"/>
  <pageSetup paperSize="5" scale="50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77" r:id="rId4" name="Image2">
          <controlPr defaultSize="0" autoFill="0" autoLine="0" r:id="rId5">
            <anchor moveWithCells="1" sizeWithCells="1">
              <from>
                <xdr:col>0</xdr:col>
                <xdr:colOff>819150</xdr:colOff>
                <xdr:row>14</xdr:row>
                <xdr:rowOff>114300</xdr:rowOff>
              </from>
              <to>
                <xdr:col>0</xdr:col>
                <xdr:colOff>1009650</xdr:colOff>
                <xdr:row>14</xdr:row>
                <xdr:rowOff>114300</xdr:rowOff>
              </to>
            </anchor>
          </controlPr>
        </control>
      </mc:Choice>
      <mc:Fallback>
        <control shapeId="1077" r:id="rId4" name="Image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IS39"/>
  <sheetViews>
    <sheetView zoomScale="90" zoomScaleNormal="90" workbookViewId="0">
      <pane xSplit="3" ySplit="3" topLeftCell="I12" activePane="bottomRight" state="frozen"/>
      <selection pane="topRight" activeCell="D1" sqref="D1"/>
      <selection pane="bottomLeft" activeCell="A4" sqref="A4"/>
      <selection pane="bottomRight" activeCell="K32" sqref="K32"/>
    </sheetView>
  </sheetViews>
  <sheetFormatPr baseColWidth="10" defaultRowHeight="14.25" x14ac:dyDescent="0.2"/>
  <cols>
    <col min="1" max="1" width="20.7109375" style="15" bestFit="1" customWidth="1"/>
    <col min="2" max="2" width="90.5703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5" width="16.5703125" style="15" bestFit="1" customWidth="1"/>
    <col min="16" max="16" width="17.42578125" style="15" bestFit="1" customWidth="1"/>
    <col min="17" max="17" width="18.140625" style="15" bestFit="1" customWidth="1"/>
    <col min="18" max="16384" width="11.42578125" style="15"/>
  </cols>
  <sheetData>
    <row r="1" spans="1:17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7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7" ht="34.5" customHeight="1" x14ac:dyDescent="0.2">
      <c r="A3" s="129" t="s">
        <v>2624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7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5"/>
      <c r="J4" s="75"/>
      <c r="K4" s="76"/>
      <c r="L4" s="76"/>
      <c r="M4" s="75"/>
      <c r="N4" s="78"/>
    </row>
    <row r="5" spans="1:17" ht="15" x14ac:dyDescent="0.25">
      <c r="A5" s="137" t="s">
        <v>2601</v>
      </c>
      <c r="B5" s="140" t="s">
        <v>2602</v>
      </c>
      <c r="C5" s="132" t="s">
        <v>2581</v>
      </c>
      <c r="D5" s="134" t="s">
        <v>2590</v>
      </c>
      <c r="E5" s="149" t="s">
        <v>2588</v>
      </c>
      <c r="F5" s="149"/>
      <c r="G5" s="149"/>
      <c r="H5" s="149"/>
      <c r="I5" s="134" t="s">
        <v>2589</v>
      </c>
      <c r="J5" s="134" t="s">
        <v>2591</v>
      </c>
      <c r="K5" s="134" t="s">
        <v>2592</v>
      </c>
      <c r="L5" s="134" t="s">
        <v>2593</v>
      </c>
      <c r="M5" s="134" t="s">
        <v>2594</v>
      </c>
      <c r="N5" s="145" t="s">
        <v>2595</v>
      </c>
    </row>
    <row r="6" spans="1:17" ht="24.75" customHeight="1" x14ac:dyDescent="0.25">
      <c r="A6" s="138"/>
      <c r="B6" s="141"/>
      <c r="C6" s="133"/>
      <c r="D6" s="135"/>
      <c r="E6" s="148" t="s">
        <v>2222</v>
      </c>
      <c r="F6" s="148"/>
      <c r="G6" s="143" t="s">
        <v>2587</v>
      </c>
      <c r="H6" s="141" t="s">
        <v>2586</v>
      </c>
      <c r="I6" s="135"/>
      <c r="J6" s="135"/>
      <c r="K6" s="135"/>
      <c r="L6" s="135"/>
      <c r="M6" s="135"/>
      <c r="N6" s="146"/>
    </row>
    <row r="7" spans="1:17" ht="15.75" thickBot="1" x14ac:dyDescent="0.3">
      <c r="A7" s="139"/>
      <c r="B7" s="142"/>
      <c r="C7" s="133"/>
      <c r="D7" s="136"/>
      <c r="E7" s="16" t="s">
        <v>2584</v>
      </c>
      <c r="F7" s="16" t="s">
        <v>2585</v>
      </c>
      <c r="G7" s="144"/>
      <c r="H7" s="142"/>
      <c r="I7" s="136"/>
      <c r="J7" s="136"/>
      <c r="K7" s="136"/>
      <c r="L7" s="136"/>
      <c r="M7" s="136"/>
      <c r="N7" s="147"/>
    </row>
    <row r="8" spans="1:17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>+E9+E10</f>
        <v>0</v>
      </c>
      <c r="F8" s="20">
        <f>+F9+F10</f>
        <v>0</v>
      </c>
      <c r="G8" s="55">
        <f>+G9+G10</f>
        <v>2118790812</v>
      </c>
      <c r="H8" s="20">
        <f>+H9+H10</f>
        <v>0</v>
      </c>
      <c r="I8" s="55">
        <f>+I9+I10+I29</f>
        <v>4786098355</v>
      </c>
      <c r="J8" s="55">
        <f>+J9+J10+J29</f>
        <v>91453974.480000004</v>
      </c>
      <c r="K8" s="55">
        <f>+K9+K10+K29</f>
        <v>281790328</v>
      </c>
      <c r="L8" s="55">
        <f>+L9+L10+L29</f>
        <v>373244302.48000002</v>
      </c>
      <c r="M8" s="55">
        <f>+M9+M10+M29</f>
        <v>4412854052.5200005</v>
      </c>
      <c r="N8" s="21">
        <f>+L8/I8</f>
        <v>7.7985088227464985E-2</v>
      </c>
      <c r="O8" s="96"/>
      <c r="P8" s="96"/>
      <c r="Q8" s="96"/>
    </row>
    <row r="9" spans="1:17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7">
        <f>+ENE!L9</f>
        <v>0</v>
      </c>
      <c r="K9" s="27"/>
      <c r="L9" s="27">
        <f>+K9+J9</f>
        <v>0</v>
      </c>
      <c r="M9" s="27">
        <f>+I9-L9</f>
        <v>1218081975</v>
      </c>
      <c r="N9" s="28">
        <f>+L9/I9</f>
        <v>0</v>
      </c>
      <c r="P9" s="96"/>
      <c r="Q9" s="96"/>
    </row>
    <row r="10" spans="1:17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+D11+D22</f>
        <v>2367307543</v>
      </c>
      <c r="E10" s="56">
        <f>+E11+E22</f>
        <v>0</v>
      </c>
      <c r="F10" s="56">
        <f>+F11+F22</f>
        <v>0</v>
      </c>
      <c r="G10" s="56">
        <f>+G11+G22+G29</f>
        <v>1200708837</v>
      </c>
      <c r="H10" s="56">
        <f t="shared" ref="H10:N10" si="0">+H11+H22</f>
        <v>0</v>
      </c>
      <c r="I10" s="56">
        <f t="shared" si="0"/>
        <v>2367307543</v>
      </c>
      <c r="J10" s="56">
        <f t="shared" si="0"/>
        <v>91253070.480000004</v>
      </c>
      <c r="K10" s="56">
        <f t="shared" si="0"/>
        <v>79020127</v>
      </c>
      <c r="L10" s="56">
        <f t="shared" si="0"/>
        <v>170273197.47999999</v>
      </c>
      <c r="M10" s="56">
        <f t="shared" si="0"/>
        <v>2197034345.52</v>
      </c>
      <c r="N10" s="60">
        <f t="shared" si="0"/>
        <v>9.0666267442835874E-2</v>
      </c>
      <c r="P10" s="96"/>
      <c r="Q10" s="96"/>
    </row>
    <row r="11" spans="1:17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 t="shared" ref="D11:M11" si="1">+D12</f>
        <v>2356307543</v>
      </c>
      <c r="E11" s="37">
        <f t="shared" si="1"/>
        <v>0</v>
      </c>
      <c r="F11" s="37">
        <f t="shared" si="1"/>
        <v>0</v>
      </c>
      <c r="G11" s="57">
        <f t="shared" si="1"/>
        <v>0</v>
      </c>
      <c r="H11" s="37">
        <f t="shared" si="1"/>
        <v>0</v>
      </c>
      <c r="I11" s="57">
        <f t="shared" si="1"/>
        <v>2356307543</v>
      </c>
      <c r="J11" s="57">
        <f t="shared" si="1"/>
        <v>91150474</v>
      </c>
      <c r="K11" s="57">
        <f t="shared" si="1"/>
        <v>78919335</v>
      </c>
      <c r="L11" s="57">
        <f t="shared" si="1"/>
        <v>170069809</v>
      </c>
      <c r="M11" s="57">
        <f t="shared" si="1"/>
        <v>2186237734</v>
      </c>
      <c r="N11" s="38">
        <f t="shared" ref="N11:N21" si="2">+L11/I11</f>
        <v>7.2176405624654064E-2</v>
      </c>
      <c r="P11" s="96"/>
      <c r="Q11" s="96"/>
    </row>
    <row r="12" spans="1:17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 t="shared" ref="D12:M12" si="3">+D13+D16</f>
        <v>2356307543</v>
      </c>
      <c r="E12" s="37">
        <f t="shared" si="3"/>
        <v>0</v>
      </c>
      <c r="F12" s="37">
        <f t="shared" si="3"/>
        <v>0</v>
      </c>
      <c r="G12" s="57">
        <f t="shared" si="3"/>
        <v>0</v>
      </c>
      <c r="H12" s="37">
        <f t="shared" si="3"/>
        <v>0</v>
      </c>
      <c r="I12" s="57">
        <f t="shared" si="3"/>
        <v>2356307543</v>
      </c>
      <c r="J12" s="57">
        <f t="shared" si="3"/>
        <v>91150474</v>
      </c>
      <c r="K12" s="57">
        <f t="shared" si="3"/>
        <v>78919335</v>
      </c>
      <c r="L12" s="57">
        <f t="shared" si="3"/>
        <v>170069809</v>
      </c>
      <c r="M12" s="57">
        <f t="shared" si="3"/>
        <v>2186237734</v>
      </c>
      <c r="N12" s="38">
        <f t="shared" si="2"/>
        <v>7.2176405624654064E-2</v>
      </c>
      <c r="P12" s="96"/>
      <c r="Q12" s="96"/>
    </row>
    <row r="13" spans="1:17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I14" si="4">+E14</f>
        <v>0</v>
      </c>
      <c r="F13" s="37">
        <f t="shared" si="4"/>
        <v>0</v>
      </c>
      <c r="G13" s="57">
        <f t="shared" si="4"/>
        <v>0</v>
      </c>
      <c r="H13" s="37">
        <f t="shared" si="4"/>
        <v>0</v>
      </c>
      <c r="I13" s="57">
        <f t="shared" si="4"/>
        <v>1006307543</v>
      </c>
      <c r="J13" s="57">
        <f t="shared" ref="J13:M14" si="5">+J14</f>
        <v>76520097</v>
      </c>
      <c r="K13" s="57">
        <f t="shared" si="5"/>
        <v>54784896</v>
      </c>
      <c r="L13" s="57">
        <f t="shared" si="5"/>
        <v>131304993</v>
      </c>
      <c r="M13" s="57">
        <f t="shared" si="5"/>
        <v>875002550</v>
      </c>
      <c r="N13" s="38">
        <f t="shared" si="2"/>
        <v>0.13048197234868586</v>
      </c>
      <c r="P13" s="96"/>
      <c r="Q13" s="96"/>
    </row>
    <row r="14" spans="1:17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4"/>
        <v>0</v>
      </c>
      <c r="F14" s="42">
        <f t="shared" si="4"/>
        <v>0</v>
      </c>
      <c r="G14" s="58">
        <f t="shared" si="4"/>
        <v>0</v>
      </c>
      <c r="H14" s="42">
        <f t="shared" si="4"/>
        <v>0</v>
      </c>
      <c r="I14" s="58">
        <f t="shared" si="4"/>
        <v>1006307543</v>
      </c>
      <c r="J14" s="58">
        <f t="shared" si="5"/>
        <v>76520097</v>
      </c>
      <c r="K14" s="58">
        <f t="shared" si="5"/>
        <v>54784896</v>
      </c>
      <c r="L14" s="58">
        <f t="shared" si="5"/>
        <v>131304993</v>
      </c>
      <c r="M14" s="58">
        <f t="shared" si="5"/>
        <v>875002550</v>
      </c>
      <c r="N14" s="43">
        <f t="shared" si="2"/>
        <v>0.13048197234868586</v>
      </c>
      <c r="P14" s="96"/>
      <c r="Q14" s="96"/>
    </row>
    <row r="15" spans="1:17" s="46" customFormat="1" ht="18" customHeight="1" thickBot="1" x14ac:dyDescent="0.3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f>+D15+E15-F15+G15-H15</f>
        <v>1006307543</v>
      </c>
      <c r="J15" s="27">
        <f>+ENE!L15</f>
        <v>76520097</v>
      </c>
      <c r="K15" s="27">
        <v>54784896</v>
      </c>
      <c r="L15" s="27">
        <f>+K15+J15</f>
        <v>131304993</v>
      </c>
      <c r="M15" s="27">
        <f>+I15-L15</f>
        <v>875002550</v>
      </c>
      <c r="N15" s="28">
        <f t="shared" si="2"/>
        <v>0.13048197234868586</v>
      </c>
      <c r="P15" s="96"/>
      <c r="Q15" s="96"/>
    </row>
    <row r="16" spans="1:17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 t="shared" ref="D16:M16" si="6">+D17</f>
        <v>1350000000</v>
      </c>
      <c r="E16" s="32">
        <f t="shared" si="6"/>
        <v>0</v>
      </c>
      <c r="F16" s="32">
        <f t="shared" si="6"/>
        <v>0</v>
      </c>
      <c r="G16" s="56">
        <f t="shared" si="6"/>
        <v>0</v>
      </c>
      <c r="H16" s="32">
        <f t="shared" si="6"/>
        <v>0</v>
      </c>
      <c r="I16" s="56">
        <f t="shared" si="6"/>
        <v>1350000000</v>
      </c>
      <c r="J16" s="32">
        <f t="shared" si="6"/>
        <v>14630377</v>
      </c>
      <c r="K16" s="56">
        <f t="shared" si="6"/>
        <v>24134439</v>
      </c>
      <c r="L16" s="56">
        <f t="shared" si="6"/>
        <v>38764816</v>
      </c>
      <c r="M16" s="56">
        <f t="shared" si="6"/>
        <v>1311235184</v>
      </c>
      <c r="N16" s="33">
        <f t="shared" si="2"/>
        <v>2.871467851851852E-2</v>
      </c>
      <c r="P16" s="96"/>
      <c r="Q16" s="96"/>
    </row>
    <row r="17" spans="1:17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7">SUM(D18:D21)</f>
        <v>1350000000</v>
      </c>
      <c r="E17" s="90">
        <f t="shared" si="7"/>
        <v>0</v>
      </c>
      <c r="F17" s="90">
        <f t="shared" si="7"/>
        <v>0</v>
      </c>
      <c r="G17" s="90">
        <f t="shared" si="7"/>
        <v>0</v>
      </c>
      <c r="H17" s="90">
        <f t="shared" si="7"/>
        <v>0</v>
      </c>
      <c r="I17" s="90">
        <f t="shared" si="7"/>
        <v>1350000000</v>
      </c>
      <c r="J17" s="90">
        <f t="shared" si="7"/>
        <v>14630377</v>
      </c>
      <c r="K17" s="90">
        <f t="shared" si="7"/>
        <v>24134439</v>
      </c>
      <c r="L17" s="90">
        <f t="shared" si="7"/>
        <v>38764816</v>
      </c>
      <c r="M17" s="90">
        <f t="shared" si="7"/>
        <v>1311235184</v>
      </c>
      <c r="N17" s="91">
        <f t="shared" si="2"/>
        <v>2.871467851851852E-2</v>
      </c>
      <c r="P17" s="96"/>
      <c r="Q17" s="96"/>
    </row>
    <row r="18" spans="1:17" s="46" customFormat="1" ht="31.5" hidden="1" customHeight="1" x14ac:dyDescent="0.25">
      <c r="A18" s="48" t="s">
        <v>2596</v>
      </c>
      <c r="B18" s="85" t="s">
        <v>2632</v>
      </c>
      <c r="C18" s="49" t="s">
        <v>2604</v>
      </c>
      <c r="D18" s="51"/>
      <c r="E18" s="50">
        <v>0</v>
      </c>
      <c r="F18" s="50">
        <v>0</v>
      </c>
      <c r="G18" s="51">
        <v>0</v>
      </c>
      <c r="H18" s="50">
        <v>0</v>
      </c>
      <c r="I18" s="51">
        <f>+D18+E18-F18+G18-H18</f>
        <v>0</v>
      </c>
      <c r="J18" s="50">
        <f>+ENE!K18</f>
        <v>0</v>
      </c>
      <c r="K18" s="51">
        <v>0</v>
      </c>
      <c r="L18" s="51">
        <f>+K18+J18</f>
        <v>0</v>
      </c>
      <c r="M18" s="51">
        <f>+I18-L18</f>
        <v>0</v>
      </c>
      <c r="N18" s="86" t="e">
        <f t="shared" si="2"/>
        <v>#DIV/0!</v>
      </c>
      <c r="P18" s="96"/>
      <c r="Q18" s="96"/>
    </row>
    <row r="19" spans="1:17" s="46" customFormat="1" ht="18" customHeight="1" x14ac:dyDescent="0.25">
      <c r="A19" s="48" t="s">
        <v>2597</v>
      </c>
      <c r="B19" s="48" t="s">
        <v>2610</v>
      </c>
      <c r="C19" s="49" t="s">
        <v>2604</v>
      </c>
      <c r="D19" s="51">
        <v>427250000</v>
      </c>
      <c r="E19" s="50">
        <v>0</v>
      </c>
      <c r="F19" s="50">
        <v>0</v>
      </c>
      <c r="G19" s="51">
        <v>0</v>
      </c>
      <c r="H19" s="50">
        <v>0</v>
      </c>
      <c r="I19" s="51">
        <f>+D19+E19-F19+G19-H19</f>
        <v>427250000</v>
      </c>
      <c r="J19" s="50">
        <f>+ENE!K19</f>
        <v>0</v>
      </c>
      <c r="K19" s="51">
        <v>0</v>
      </c>
      <c r="L19" s="51">
        <f>+K19+J19</f>
        <v>0</v>
      </c>
      <c r="M19" s="51">
        <f>+I19-L19</f>
        <v>427250000</v>
      </c>
      <c r="N19" s="86">
        <f t="shared" si="2"/>
        <v>0</v>
      </c>
      <c r="P19" s="96"/>
      <c r="Q19" s="96"/>
    </row>
    <row r="20" spans="1:17" s="46" customFormat="1" ht="15" x14ac:dyDescent="0.25">
      <c r="A20" s="48" t="s">
        <v>2611</v>
      </c>
      <c r="B20" s="48" t="s">
        <v>2625</v>
      </c>
      <c r="C20" s="49"/>
      <c r="D20" s="51">
        <v>200000000</v>
      </c>
      <c r="E20" s="50"/>
      <c r="F20" s="50"/>
      <c r="G20" s="68"/>
      <c r="H20" s="50"/>
      <c r="I20" s="51">
        <f>+D20+E20-F20+G20-H20</f>
        <v>200000000</v>
      </c>
      <c r="J20" s="50">
        <f>+ENE!K20</f>
        <v>14630377</v>
      </c>
      <c r="K20" s="51">
        <f>18089163+6045276</f>
        <v>24134439</v>
      </c>
      <c r="L20" s="51">
        <f>+K20+J20</f>
        <v>38764816</v>
      </c>
      <c r="M20" s="51">
        <f>+I20-L20</f>
        <v>161235184</v>
      </c>
      <c r="N20" s="86">
        <f t="shared" si="2"/>
        <v>0.19382408000000001</v>
      </c>
      <c r="P20" s="96"/>
      <c r="Q20" s="96"/>
    </row>
    <row r="21" spans="1:17" s="46" customFormat="1" ht="15" x14ac:dyDescent="0.25">
      <c r="A21" s="48" t="s">
        <v>2600</v>
      </c>
      <c r="B21" s="48" t="s">
        <v>2608</v>
      </c>
      <c r="C21" s="49"/>
      <c r="D21" s="51">
        <v>722750000</v>
      </c>
      <c r="E21" s="50">
        <v>0</v>
      </c>
      <c r="F21" s="50"/>
      <c r="G21" s="68"/>
      <c r="H21" s="50"/>
      <c r="I21" s="51">
        <f>+D21+E21-F21+G21-H21</f>
        <v>722750000</v>
      </c>
      <c r="J21" s="50">
        <f>+ENE!K21</f>
        <v>0</v>
      </c>
      <c r="K21" s="51">
        <v>0</v>
      </c>
      <c r="L21" s="51">
        <f>+K21+J21</f>
        <v>0</v>
      </c>
      <c r="M21" s="51">
        <f>+I21-L21</f>
        <v>722750000</v>
      </c>
      <c r="N21" s="86">
        <f t="shared" si="2"/>
        <v>0</v>
      </c>
      <c r="P21" s="96"/>
      <c r="Q21" s="96"/>
    </row>
    <row r="22" spans="1:17" s="22" customFormat="1" ht="18" customHeight="1" x14ac:dyDescent="0.25">
      <c r="A22" s="80" t="s">
        <v>634</v>
      </c>
      <c r="B22" s="81" t="s">
        <v>633</v>
      </c>
      <c r="C22" s="82" t="s">
        <v>2603</v>
      </c>
      <c r="D22" s="67">
        <f t="shared" ref="D22:M22" si="8">+D23</f>
        <v>11000000</v>
      </c>
      <c r="E22" s="83">
        <f t="shared" si="8"/>
        <v>0</v>
      </c>
      <c r="F22" s="83">
        <f t="shared" si="8"/>
        <v>0</v>
      </c>
      <c r="G22" s="67">
        <f t="shared" si="8"/>
        <v>0</v>
      </c>
      <c r="H22" s="83">
        <f t="shared" si="8"/>
        <v>0</v>
      </c>
      <c r="I22" s="67">
        <f t="shared" si="8"/>
        <v>11000000</v>
      </c>
      <c r="J22" s="83">
        <f t="shared" si="8"/>
        <v>102596.48</v>
      </c>
      <c r="K22" s="67">
        <f t="shared" si="8"/>
        <v>100792</v>
      </c>
      <c r="L22" s="67">
        <f t="shared" si="8"/>
        <v>203388.47999999998</v>
      </c>
      <c r="M22" s="67">
        <f t="shared" si="8"/>
        <v>10796611.52</v>
      </c>
      <c r="N22" s="84">
        <f>+L22/I22</f>
        <v>1.8489861818181817E-2</v>
      </c>
      <c r="P22" s="96"/>
      <c r="Q22" s="96"/>
    </row>
    <row r="23" spans="1:17" s="22" customFormat="1" ht="18" customHeight="1" x14ac:dyDescent="0.25">
      <c r="A23" s="34" t="s">
        <v>716</v>
      </c>
      <c r="B23" s="35" t="s">
        <v>715</v>
      </c>
      <c r="C23" s="36" t="s">
        <v>2603</v>
      </c>
      <c r="D23" s="57">
        <f t="shared" ref="D23:M23" si="9">+D24+D26</f>
        <v>11000000</v>
      </c>
      <c r="E23" s="37">
        <f t="shared" si="9"/>
        <v>0</v>
      </c>
      <c r="F23" s="37">
        <f t="shared" si="9"/>
        <v>0</v>
      </c>
      <c r="G23" s="57">
        <f t="shared" si="9"/>
        <v>0</v>
      </c>
      <c r="H23" s="37">
        <f t="shared" si="9"/>
        <v>0</v>
      </c>
      <c r="I23" s="57">
        <f t="shared" si="9"/>
        <v>11000000</v>
      </c>
      <c r="J23" s="37">
        <f t="shared" si="9"/>
        <v>102596.48</v>
      </c>
      <c r="K23" s="57">
        <f t="shared" si="9"/>
        <v>100792</v>
      </c>
      <c r="L23" s="57">
        <f t="shared" si="9"/>
        <v>203388.47999999998</v>
      </c>
      <c r="M23" s="57">
        <f t="shared" si="9"/>
        <v>10796611.52</v>
      </c>
      <c r="N23" s="38">
        <f>+L23/I23</f>
        <v>1.8489861818181817E-2</v>
      </c>
      <c r="P23" s="96"/>
      <c r="Q23" s="96"/>
    </row>
    <row r="24" spans="1:17" s="22" customFormat="1" ht="18" customHeight="1" thickBot="1" x14ac:dyDescent="0.3">
      <c r="A24" s="39" t="s">
        <v>719</v>
      </c>
      <c r="B24" s="40" t="s">
        <v>718</v>
      </c>
      <c r="C24" s="41" t="s">
        <v>2603</v>
      </c>
      <c r="D24" s="58">
        <f t="shared" ref="D24:M24" si="10">+D25</f>
        <v>5000000</v>
      </c>
      <c r="E24" s="42">
        <f t="shared" si="10"/>
        <v>0</v>
      </c>
      <c r="F24" s="42">
        <f t="shared" si="10"/>
        <v>0</v>
      </c>
      <c r="G24" s="58">
        <f t="shared" si="10"/>
        <v>0</v>
      </c>
      <c r="H24" s="42">
        <f t="shared" si="10"/>
        <v>0</v>
      </c>
      <c r="I24" s="58">
        <f t="shared" si="10"/>
        <v>5000000</v>
      </c>
      <c r="J24" s="42">
        <f t="shared" si="10"/>
        <v>0</v>
      </c>
      <c r="K24" s="58">
        <f t="shared" si="10"/>
        <v>0</v>
      </c>
      <c r="L24" s="58">
        <f t="shared" si="10"/>
        <v>0</v>
      </c>
      <c r="M24" s="58">
        <f t="shared" si="10"/>
        <v>5000000</v>
      </c>
      <c r="N24" s="43">
        <v>0</v>
      </c>
      <c r="P24" s="96"/>
      <c r="Q24" s="96"/>
    </row>
    <row r="25" spans="1:17" s="46" customFormat="1" ht="18" customHeight="1" thickBot="1" x14ac:dyDescent="0.3">
      <c r="A25" s="44" t="s">
        <v>740</v>
      </c>
      <c r="B25" s="45" t="s">
        <v>739</v>
      </c>
      <c r="C25" s="25" t="s">
        <v>2604</v>
      </c>
      <c r="D25" s="27">
        <v>5000000</v>
      </c>
      <c r="E25" s="26">
        <v>0</v>
      </c>
      <c r="F25" s="26">
        <v>0</v>
      </c>
      <c r="G25" s="27">
        <v>0</v>
      </c>
      <c r="H25" s="26">
        <v>0</v>
      </c>
      <c r="I25" s="27">
        <f>+D25+E25-F25+G25-H25</f>
        <v>5000000</v>
      </c>
      <c r="J25" s="26">
        <f>+ENE!J28</f>
        <v>0</v>
      </c>
      <c r="K25" s="27">
        <v>0</v>
      </c>
      <c r="L25" s="27">
        <f>+K25+J25</f>
        <v>0</v>
      </c>
      <c r="M25" s="27">
        <f>+I25-L25</f>
        <v>5000000</v>
      </c>
      <c r="N25" s="28">
        <v>0</v>
      </c>
      <c r="P25" s="96"/>
      <c r="Q25" s="96"/>
    </row>
    <row r="26" spans="1:17" s="22" customFormat="1" ht="18" customHeight="1" x14ac:dyDescent="0.25">
      <c r="A26" s="47" t="s">
        <v>782</v>
      </c>
      <c r="B26" s="30" t="s">
        <v>781</v>
      </c>
      <c r="C26" s="31" t="s">
        <v>2603</v>
      </c>
      <c r="D26" s="56">
        <f>+D27</f>
        <v>6000000</v>
      </c>
      <c r="E26" s="32">
        <f t="shared" ref="E26:I27" si="11">+E27</f>
        <v>0</v>
      </c>
      <c r="F26" s="32">
        <f t="shared" si="11"/>
        <v>0</v>
      </c>
      <c r="G26" s="56">
        <f t="shared" si="11"/>
        <v>0</v>
      </c>
      <c r="H26" s="32">
        <f t="shared" si="11"/>
        <v>0</v>
      </c>
      <c r="I26" s="56">
        <f t="shared" si="11"/>
        <v>6000000</v>
      </c>
      <c r="J26" s="32">
        <f t="shared" ref="J26:M27" si="12">+J27</f>
        <v>102596.48</v>
      </c>
      <c r="K26" s="56">
        <f t="shared" si="12"/>
        <v>100792</v>
      </c>
      <c r="L26" s="56">
        <f t="shared" si="12"/>
        <v>203388.47999999998</v>
      </c>
      <c r="M26" s="56">
        <f t="shared" si="12"/>
        <v>5796611.5199999996</v>
      </c>
      <c r="N26" s="33">
        <f t="shared" ref="N26:N32" si="13">+L26/I26</f>
        <v>3.3898079999999997E-2</v>
      </c>
      <c r="P26" s="96"/>
      <c r="Q26" s="96"/>
    </row>
    <row r="27" spans="1:17" s="22" customFormat="1" ht="18" customHeight="1" thickBot="1" x14ac:dyDescent="0.3">
      <c r="A27" s="39" t="s">
        <v>785</v>
      </c>
      <c r="B27" s="40" t="s">
        <v>784</v>
      </c>
      <c r="C27" s="41" t="s">
        <v>2603</v>
      </c>
      <c r="D27" s="58">
        <f>+D28</f>
        <v>6000000</v>
      </c>
      <c r="E27" s="42">
        <f t="shared" si="11"/>
        <v>0</v>
      </c>
      <c r="F27" s="42">
        <f t="shared" si="11"/>
        <v>0</v>
      </c>
      <c r="G27" s="58">
        <f t="shared" si="11"/>
        <v>0</v>
      </c>
      <c r="H27" s="42">
        <f t="shared" si="11"/>
        <v>0</v>
      </c>
      <c r="I27" s="58">
        <f t="shared" si="11"/>
        <v>6000000</v>
      </c>
      <c r="J27" s="42">
        <f t="shared" si="12"/>
        <v>102596.48</v>
      </c>
      <c r="K27" s="58">
        <f t="shared" si="12"/>
        <v>100792</v>
      </c>
      <c r="L27" s="58">
        <f t="shared" si="12"/>
        <v>203388.47999999998</v>
      </c>
      <c r="M27" s="58">
        <f t="shared" si="12"/>
        <v>5796611.5199999996</v>
      </c>
      <c r="N27" s="43">
        <f t="shared" si="13"/>
        <v>3.3898079999999997E-2</v>
      </c>
      <c r="P27" s="96"/>
      <c r="Q27" s="96"/>
    </row>
    <row r="28" spans="1:17" s="46" customFormat="1" ht="18" customHeight="1" thickBot="1" x14ac:dyDescent="0.3">
      <c r="A28" s="61" t="s">
        <v>826</v>
      </c>
      <c r="B28" s="62" t="s">
        <v>825</v>
      </c>
      <c r="C28" s="63" t="s">
        <v>2604</v>
      </c>
      <c r="D28" s="27">
        <v>6000000</v>
      </c>
      <c r="E28" s="26">
        <v>0</v>
      </c>
      <c r="F28" s="26">
        <v>0</v>
      </c>
      <c r="G28" s="27">
        <v>0</v>
      </c>
      <c r="H28" s="26">
        <v>0</v>
      </c>
      <c r="I28" s="27">
        <f>+D28+E28-F28+G28-H28</f>
        <v>6000000</v>
      </c>
      <c r="J28" s="65">
        <f>+ENE!K31</f>
        <v>102596.48</v>
      </c>
      <c r="K28" s="64">
        <v>100792</v>
      </c>
      <c r="L28" s="64">
        <f>+K28+J28</f>
        <v>203388.47999999998</v>
      </c>
      <c r="M28" s="64">
        <f>+I28-L28</f>
        <v>5796611.5199999996</v>
      </c>
      <c r="N28" s="66">
        <f t="shared" si="13"/>
        <v>3.3898079999999997E-2</v>
      </c>
      <c r="O28" s="114"/>
      <c r="P28" s="96"/>
      <c r="Q28" s="96"/>
    </row>
    <row r="29" spans="1:17" s="22" customFormat="1" ht="18" customHeight="1" x14ac:dyDescent="0.25">
      <c r="A29" s="102" t="s">
        <v>2626</v>
      </c>
      <c r="B29" s="103" t="s">
        <v>2627</v>
      </c>
      <c r="C29" s="110" t="s">
        <v>2603</v>
      </c>
      <c r="D29" s="56"/>
      <c r="E29" s="32"/>
      <c r="F29" s="32"/>
      <c r="G29" s="56">
        <f>+G32</f>
        <v>1200708837</v>
      </c>
      <c r="H29" s="32"/>
      <c r="I29" s="56">
        <f>+I30</f>
        <v>1200708837</v>
      </c>
      <c r="J29" s="32">
        <f>+J30</f>
        <v>200904</v>
      </c>
      <c r="K29" s="56">
        <f>+K30</f>
        <v>202770201</v>
      </c>
      <c r="L29" s="56">
        <f>+L30</f>
        <v>202971105</v>
      </c>
      <c r="M29" s="56">
        <f>+M30</f>
        <v>997737732</v>
      </c>
      <c r="N29" s="86">
        <f t="shared" si="13"/>
        <v>0.16904273437940892</v>
      </c>
      <c r="O29" s="96"/>
      <c r="P29" s="96"/>
      <c r="Q29" s="96"/>
    </row>
    <row r="30" spans="1:17" s="22" customFormat="1" ht="18" customHeight="1" x14ac:dyDescent="0.25">
      <c r="A30" s="102" t="s">
        <v>2628</v>
      </c>
      <c r="B30" s="103" t="s">
        <v>2631</v>
      </c>
      <c r="C30" s="110" t="s">
        <v>2603</v>
      </c>
      <c r="D30" s="57"/>
      <c r="E30" s="37"/>
      <c r="F30" s="37"/>
      <c r="G30" s="57"/>
      <c r="H30" s="37"/>
      <c r="I30" s="57">
        <f>+I32</f>
        <v>1200708837</v>
      </c>
      <c r="J30" s="37">
        <f>+J31+J32</f>
        <v>200904</v>
      </c>
      <c r="K30" s="57">
        <f>+K31+K32</f>
        <v>202770201</v>
      </c>
      <c r="L30" s="57">
        <f>+L31+L32</f>
        <v>202971105</v>
      </c>
      <c r="M30" s="57">
        <f>+M32</f>
        <v>997737732</v>
      </c>
      <c r="N30" s="86">
        <f t="shared" si="13"/>
        <v>0.16904273437940892</v>
      </c>
      <c r="O30" s="96"/>
      <c r="P30" s="96"/>
      <c r="Q30" s="96"/>
    </row>
    <row r="31" spans="1:17" s="46" customFormat="1" ht="18" hidden="1" customHeight="1" x14ac:dyDescent="0.25">
      <c r="A31" s="100" t="s">
        <v>2629</v>
      </c>
      <c r="B31" s="101" t="s">
        <v>2630</v>
      </c>
      <c r="C31" s="104" t="s">
        <v>2604</v>
      </c>
      <c r="D31" s="51"/>
      <c r="E31" s="50"/>
      <c r="F31" s="50"/>
      <c r="G31" s="51"/>
      <c r="H31" s="50"/>
      <c r="I31" s="51"/>
      <c r="J31" s="50"/>
      <c r="K31" s="51"/>
      <c r="L31" s="51"/>
      <c r="M31" s="51"/>
      <c r="N31" s="86" t="e">
        <f t="shared" si="13"/>
        <v>#DIV/0!</v>
      </c>
      <c r="O31" s="96"/>
      <c r="P31" s="96"/>
      <c r="Q31" s="96"/>
    </row>
    <row r="32" spans="1:17" s="46" customFormat="1" ht="18" customHeight="1" x14ac:dyDescent="0.25">
      <c r="A32" s="100" t="s">
        <v>2629</v>
      </c>
      <c r="B32" s="101" t="s">
        <v>2627</v>
      </c>
      <c r="C32" s="104" t="s">
        <v>2604</v>
      </c>
      <c r="D32" s="51"/>
      <c r="E32" s="50"/>
      <c r="F32" s="50"/>
      <c r="G32" s="51">
        <v>1200708837</v>
      </c>
      <c r="H32" s="50"/>
      <c r="I32" s="51">
        <f>+D32+E32+F32+G32-H32</f>
        <v>1200708837</v>
      </c>
      <c r="J32" s="50">
        <f>+ENE!K35</f>
        <v>200904</v>
      </c>
      <c r="K32" s="51">
        <f>200904+202569297</f>
        <v>202770201</v>
      </c>
      <c r="L32" s="51">
        <f>+K32+J32</f>
        <v>202971105</v>
      </c>
      <c r="M32" s="51">
        <f>+I32-L32</f>
        <v>997737732</v>
      </c>
      <c r="N32" s="86">
        <f t="shared" si="13"/>
        <v>0.16904273437940892</v>
      </c>
      <c r="O32" s="96"/>
      <c r="P32" s="96"/>
      <c r="Q32" s="96"/>
    </row>
    <row r="33" spans="1:253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8"/>
      <c r="K33" s="97"/>
      <c r="L33" s="97"/>
      <c r="M33" s="97"/>
      <c r="N33" s="99"/>
      <c r="O33" s="96"/>
      <c r="P33" s="96"/>
      <c r="Q33" s="96"/>
    </row>
    <row r="34" spans="1:253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8"/>
      <c r="K34" s="97"/>
      <c r="L34" s="97"/>
      <c r="M34" s="97"/>
      <c r="N34" s="99"/>
      <c r="O34" s="96"/>
      <c r="P34" s="96"/>
      <c r="Q34" s="96"/>
    </row>
    <row r="35" spans="1:253" s="46" customFormat="1" ht="18" customHeight="1" x14ac:dyDescent="0.25">
      <c r="A35" s="111"/>
      <c r="B35" s="111"/>
      <c r="C35" s="112"/>
      <c r="D35" s="97"/>
      <c r="E35" s="98"/>
      <c r="F35" s="98"/>
      <c r="G35" s="97"/>
      <c r="H35" s="98"/>
      <c r="I35" s="97"/>
      <c r="J35" s="98"/>
      <c r="K35" s="97"/>
      <c r="L35" s="97"/>
      <c r="M35" s="97"/>
      <c r="N35" s="99"/>
      <c r="O35" s="96"/>
      <c r="P35" s="96"/>
      <c r="Q35" s="96"/>
    </row>
    <row r="36" spans="1:253" ht="15" thickBot="1" x14ac:dyDescent="0.25">
      <c r="B36" s="54"/>
      <c r="I36" s="54"/>
      <c r="J36" s="54"/>
      <c r="K36" s="54"/>
    </row>
    <row r="37" spans="1:253" ht="18.75" thickTop="1" x14ac:dyDescent="0.25">
      <c r="A37" s="52"/>
      <c r="B37" s="69" t="s">
        <v>2605</v>
      </c>
      <c r="C37" s="69"/>
      <c r="D37" s="69"/>
      <c r="E37" s="69"/>
      <c r="F37" s="73"/>
      <c r="G37" s="71"/>
      <c r="H37" s="69"/>
      <c r="I37" s="70" t="s">
        <v>2606</v>
      </c>
      <c r="J37" s="53"/>
      <c r="K37" s="52"/>
      <c r="L37" s="5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</row>
    <row r="38" spans="1:253" ht="18" x14ac:dyDescent="0.25">
      <c r="A38" s="52"/>
      <c r="B38" s="69" t="s">
        <v>2622</v>
      </c>
      <c r="C38" s="69"/>
      <c r="D38" s="69"/>
      <c r="E38" s="69"/>
      <c r="F38" s="73"/>
      <c r="G38" s="71"/>
      <c r="H38" s="69"/>
      <c r="I38" s="70" t="s">
        <v>2620</v>
      </c>
      <c r="J38" s="53"/>
      <c r="K38" s="52"/>
      <c r="L38" s="53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</row>
    <row r="39" spans="1:253" ht="18" x14ac:dyDescent="0.25">
      <c r="A39" s="52"/>
      <c r="B39" s="69" t="s">
        <v>2607</v>
      </c>
      <c r="C39" s="72"/>
      <c r="D39" s="72"/>
      <c r="E39" s="72"/>
      <c r="F39" s="73"/>
      <c r="G39" s="79"/>
      <c r="H39" s="72"/>
      <c r="I39" s="70" t="s">
        <v>2621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</row>
  </sheetData>
  <sheetProtection selectLockedCells="1" selectUnlockedCells="1"/>
  <mergeCells count="17"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  <mergeCell ref="G6:G7"/>
    <mergeCell ref="H6:H7"/>
  </mergeCells>
  <printOptions horizontalCentered="1"/>
  <pageMargins left="1.1811023622047245" right="0.39370078740157483" top="0.78740157480314965" bottom="0.78740157480314965" header="0.31496062992125984" footer="0.31496062992125984"/>
  <pageSetup paperSize="5" scale="50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5537" r:id="rId4" name="Image2">
          <controlPr defaultSize="0" autoFill="0" autoLine="0" r:id="rId5">
            <anchor moveWithCells="1" sizeWithCells="1">
              <from>
                <xdr:col>0</xdr:col>
                <xdr:colOff>400050</xdr:colOff>
                <xdr:row>5</xdr:row>
                <xdr:rowOff>200025</xdr:rowOff>
              </from>
              <to>
                <xdr:col>0</xdr:col>
                <xdr:colOff>495300</xdr:colOff>
                <xdr:row>5</xdr:row>
                <xdr:rowOff>200025</xdr:rowOff>
              </to>
            </anchor>
          </controlPr>
        </control>
      </mc:Choice>
      <mc:Fallback>
        <control shapeId="65537" r:id="rId4" name="Image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pane ySplit="1" topLeftCell="A2" activePane="bottomLeft" state="frozen"/>
      <selection pane="bottomLeft" activeCell="C1" sqref="C1"/>
    </sheetView>
  </sheetViews>
  <sheetFormatPr baseColWidth="10" defaultRowHeight="12.75" x14ac:dyDescent="0.2"/>
  <cols>
    <col min="1" max="1" width="6.7109375" customWidth="1"/>
    <col min="2" max="2" width="14" customWidth="1"/>
  </cols>
  <sheetData>
    <row r="1" spans="1:2" x14ac:dyDescent="0.2">
      <c r="A1" t="s">
        <v>5</v>
      </c>
      <c r="B1" t="s">
        <v>6</v>
      </c>
    </row>
    <row r="2" spans="1:2" x14ac:dyDescent="0.2">
      <c r="A2" t="s">
        <v>7</v>
      </c>
      <c r="B2" t="s">
        <v>2582</v>
      </c>
    </row>
    <row r="3" spans="1:2" x14ac:dyDescent="0.2">
      <c r="A3" t="s">
        <v>907</v>
      </c>
      <c r="B3" t="s">
        <v>2583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0"/>
  <sheetViews>
    <sheetView topLeftCell="B1" workbookViewId="0">
      <pane xSplit="1" topLeftCell="F1" activePane="topRight" state="frozen"/>
      <selection activeCell="B1" sqref="B1"/>
      <selection pane="topRight" activeCell="L15" sqref="L15"/>
    </sheetView>
  </sheetViews>
  <sheetFormatPr baseColWidth="10" defaultRowHeight="14.25" x14ac:dyDescent="0.2"/>
  <cols>
    <col min="1" max="1" width="20.7109375" style="15" bestFit="1" customWidth="1"/>
    <col min="2" max="2" width="90.5703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5" width="16.5703125" style="15" bestFit="1" customWidth="1"/>
    <col min="16" max="16" width="17.42578125" style="15" bestFit="1" customWidth="1"/>
    <col min="17" max="17" width="18.140625" style="15" bestFit="1" customWidth="1"/>
    <col min="18" max="16384" width="11.42578125" style="15"/>
  </cols>
  <sheetData>
    <row r="1" spans="1:17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7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7" ht="34.5" customHeight="1" x14ac:dyDescent="0.2">
      <c r="A3" s="129" t="s">
        <v>2633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7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5"/>
      <c r="K4" s="76"/>
      <c r="L4" s="76"/>
      <c r="M4" s="75"/>
      <c r="N4" s="78"/>
    </row>
    <row r="5" spans="1:17" ht="15" x14ac:dyDescent="0.25">
      <c r="A5" s="137" t="s">
        <v>2601</v>
      </c>
      <c r="B5" s="140" t="s">
        <v>2602</v>
      </c>
      <c r="C5" s="132" t="s">
        <v>2581</v>
      </c>
      <c r="D5" s="134" t="s">
        <v>2590</v>
      </c>
      <c r="E5" s="149" t="s">
        <v>2588</v>
      </c>
      <c r="F5" s="149"/>
      <c r="G5" s="149"/>
      <c r="H5" s="149"/>
      <c r="I5" s="134" t="s">
        <v>2589</v>
      </c>
      <c r="J5" s="134" t="s">
        <v>2591</v>
      </c>
      <c r="K5" s="134" t="s">
        <v>2592</v>
      </c>
      <c r="L5" s="134" t="s">
        <v>2593</v>
      </c>
      <c r="M5" s="134" t="s">
        <v>2594</v>
      </c>
      <c r="N5" s="145" t="s">
        <v>2595</v>
      </c>
    </row>
    <row r="6" spans="1:17" ht="24.75" customHeight="1" x14ac:dyDescent="0.25">
      <c r="A6" s="138"/>
      <c r="B6" s="141"/>
      <c r="C6" s="133"/>
      <c r="D6" s="135"/>
      <c r="E6" s="148" t="s">
        <v>2222</v>
      </c>
      <c r="F6" s="148"/>
      <c r="G6" s="143" t="s">
        <v>2587</v>
      </c>
      <c r="H6" s="141" t="s">
        <v>2586</v>
      </c>
      <c r="I6" s="135"/>
      <c r="J6" s="135"/>
      <c r="K6" s="135"/>
      <c r="L6" s="135"/>
      <c r="M6" s="135"/>
      <c r="N6" s="146"/>
    </row>
    <row r="7" spans="1:17" ht="15.75" thickBot="1" x14ac:dyDescent="0.3">
      <c r="A7" s="139"/>
      <c r="B7" s="142"/>
      <c r="C7" s="133"/>
      <c r="D7" s="136"/>
      <c r="E7" s="16" t="s">
        <v>2584</v>
      </c>
      <c r="F7" s="16" t="s">
        <v>2585</v>
      </c>
      <c r="G7" s="144"/>
      <c r="H7" s="142"/>
      <c r="I7" s="136"/>
      <c r="J7" s="136"/>
      <c r="K7" s="136"/>
      <c r="L7" s="136"/>
      <c r="M7" s="136"/>
      <c r="N7" s="147"/>
    </row>
    <row r="8" spans="1:17" s="22" customFormat="1" ht="18" customHeight="1" thickBot="1" x14ac:dyDescent="0.3">
      <c r="A8" s="17"/>
      <c r="B8" s="18" t="s">
        <v>2599</v>
      </c>
      <c r="C8" s="19" t="s">
        <v>2603</v>
      </c>
      <c r="D8" s="55">
        <f>+D9+D10</f>
        <v>2667307543</v>
      </c>
      <c r="E8" s="20">
        <f>+E9+E10</f>
        <v>0</v>
      </c>
      <c r="F8" s="20">
        <f>+F9+F10</f>
        <v>0</v>
      </c>
      <c r="G8" s="55">
        <f>+G9+G10</f>
        <v>2118790812</v>
      </c>
      <c r="H8" s="20">
        <f>+H9+H10</f>
        <v>0</v>
      </c>
      <c r="I8" s="55">
        <f>+I9+I10+I29</f>
        <v>4786098355</v>
      </c>
      <c r="J8" s="55">
        <f>+J9+J10+J29</f>
        <v>373244302.48000002</v>
      </c>
      <c r="K8" s="55">
        <f>+K9+K10+K29</f>
        <v>92252951</v>
      </c>
      <c r="L8" s="55">
        <f>+L9+L10+L29</f>
        <v>465497253.48000002</v>
      </c>
      <c r="M8" s="55">
        <f>+M9+M10+M29</f>
        <v>4320601101.5200005</v>
      </c>
      <c r="N8" s="21">
        <f>+L8/I8</f>
        <v>9.7260277360096167E-2</v>
      </c>
      <c r="O8" s="96"/>
      <c r="P8" s="96"/>
      <c r="Q8" s="96"/>
    </row>
    <row r="9" spans="1:17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f>+D9+E9-F9+G9-H9</f>
        <v>1218081975</v>
      </c>
      <c r="J9" s="27">
        <f>+ENE!L9</f>
        <v>0</v>
      </c>
      <c r="K9" s="27"/>
      <c r="L9" s="27">
        <f>+K9+J9</f>
        <v>0</v>
      </c>
      <c r="M9" s="27">
        <f>+I9-L9</f>
        <v>1218081975</v>
      </c>
      <c r="N9" s="28">
        <f>+L9/I9</f>
        <v>0</v>
      </c>
      <c r="P9" s="96"/>
      <c r="Q9" s="96"/>
    </row>
    <row r="10" spans="1:17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f>+D11+D22</f>
        <v>2367307543</v>
      </c>
      <c r="E10" s="56">
        <f>+E11+E22</f>
        <v>0</v>
      </c>
      <c r="F10" s="56">
        <f>+F11+F22</f>
        <v>0</v>
      </c>
      <c r="G10" s="56">
        <f>+G11+G22+G29</f>
        <v>1200708837</v>
      </c>
      <c r="H10" s="56">
        <f t="shared" ref="H10:N10" si="0">+H11+H22</f>
        <v>0</v>
      </c>
      <c r="I10" s="56">
        <f t="shared" si="0"/>
        <v>2367307543</v>
      </c>
      <c r="J10" s="56">
        <f t="shared" si="0"/>
        <v>170273197.47999999</v>
      </c>
      <c r="K10" s="56">
        <f t="shared" si="0"/>
        <v>92052047</v>
      </c>
      <c r="L10" s="56">
        <f t="shared" si="0"/>
        <v>262325244.47999999</v>
      </c>
      <c r="M10" s="56">
        <f t="shared" si="0"/>
        <v>2104982298.52</v>
      </c>
      <c r="N10" s="60">
        <f t="shared" si="0"/>
        <v>0.14006919559600875</v>
      </c>
      <c r="P10" s="96"/>
      <c r="Q10" s="96"/>
    </row>
    <row r="11" spans="1:17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f t="shared" ref="D11:M11" si="1">+D12</f>
        <v>2356307543</v>
      </c>
      <c r="E11" s="37">
        <f t="shared" si="1"/>
        <v>0</v>
      </c>
      <c r="F11" s="37">
        <f t="shared" si="1"/>
        <v>0</v>
      </c>
      <c r="G11" s="57">
        <f t="shared" si="1"/>
        <v>0</v>
      </c>
      <c r="H11" s="37">
        <f t="shared" si="1"/>
        <v>0</v>
      </c>
      <c r="I11" s="57">
        <f t="shared" si="1"/>
        <v>2356307543</v>
      </c>
      <c r="J11" s="57">
        <f t="shared" si="1"/>
        <v>170069809</v>
      </c>
      <c r="K11" s="57">
        <f t="shared" si="1"/>
        <v>91937810</v>
      </c>
      <c r="L11" s="57">
        <f t="shared" si="1"/>
        <v>262007619</v>
      </c>
      <c r="M11" s="57">
        <f t="shared" si="1"/>
        <v>2094299924</v>
      </c>
      <c r="N11" s="38">
        <f t="shared" ref="N11:N21" si="2">+L11/I11</f>
        <v>0.1111941519596451</v>
      </c>
      <c r="P11" s="96"/>
      <c r="Q11" s="96"/>
    </row>
    <row r="12" spans="1:17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f t="shared" ref="D12:M12" si="3">+D13+D16</f>
        <v>2356307543</v>
      </c>
      <c r="E12" s="37">
        <f t="shared" si="3"/>
        <v>0</v>
      </c>
      <c r="F12" s="37">
        <f t="shared" si="3"/>
        <v>0</v>
      </c>
      <c r="G12" s="57">
        <f t="shared" si="3"/>
        <v>0</v>
      </c>
      <c r="H12" s="37">
        <f t="shared" si="3"/>
        <v>0</v>
      </c>
      <c r="I12" s="57">
        <f t="shared" si="3"/>
        <v>2356307543</v>
      </c>
      <c r="J12" s="57">
        <f t="shared" si="3"/>
        <v>170069809</v>
      </c>
      <c r="K12" s="57">
        <f t="shared" si="3"/>
        <v>91937810</v>
      </c>
      <c r="L12" s="57">
        <f t="shared" si="3"/>
        <v>262007619</v>
      </c>
      <c r="M12" s="57">
        <f t="shared" si="3"/>
        <v>2094299924</v>
      </c>
      <c r="N12" s="38">
        <f t="shared" si="2"/>
        <v>0.1111941519596451</v>
      </c>
      <c r="P12" s="96"/>
      <c r="Q12" s="96"/>
    </row>
    <row r="13" spans="1:17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f>+D14</f>
        <v>1006307543</v>
      </c>
      <c r="E13" s="37">
        <f t="shared" ref="E13:M14" si="4">+E14</f>
        <v>0</v>
      </c>
      <c r="F13" s="37">
        <f t="shared" si="4"/>
        <v>0</v>
      </c>
      <c r="G13" s="57">
        <f t="shared" si="4"/>
        <v>0</v>
      </c>
      <c r="H13" s="37">
        <f t="shared" si="4"/>
        <v>0</v>
      </c>
      <c r="I13" s="57">
        <f t="shared" si="4"/>
        <v>1006307543</v>
      </c>
      <c r="J13" s="57">
        <f t="shared" si="4"/>
        <v>131304993</v>
      </c>
      <c r="K13" s="57">
        <f t="shared" si="4"/>
        <v>61556552</v>
      </c>
      <c r="L13" s="57">
        <f t="shared" si="4"/>
        <v>192861545</v>
      </c>
      <c r="M13" s="57">
        <f t="shared" si="4"/>
        <v>813445998</v>
      </c>
      <c r="N13" s="38">
        <f t="shared" si="2"/>
        <v>0.19165268743295111</v>
      </c>
      <c r="P13" s="96"/>
      <c r="Q13" s="96"/>
    </row>
    <row r="14" spans="1:17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f>+D15</f>
        <v>1006307543</v>
      </c>
      <c r="E14" s="42">
        <f t="shared" si="4"/>
        <v>0</v>
      </c>
      <c r="F14" s="42">
        <f t="shared" si="4"/>
        <v>0</v>
      </c>
      <c r="G14" s="58">
        <f t="shared" si="4"/>
        <v>0</v>
      </c>
      <c r="H14" s="42">
        <f t="shared" si="4"/>
        <v>0</v>
      </c>
      <c r="I14" s="58">
        <f t="shared" si="4"/>
        <v>1006307543</v>
      </c>
      <c r="J14" s="58">
        <f t="shared" si="4"/>
        <v>131304993</v>
      </c>
      <c r="K14" s="58">
        <f t="shared" si="4"/>
        <v>61556552</v>
      </c>
      <c r="L14" s="58">
        <f t="shared" si="4"/>
        <v>192861545</v>
      </c>
      <c r="M14" s="58">
        <f t="shared" si="4"/>
        <v>813445998</v>
      </c>
      <c r="N14" s="43">
        <f t="shared" si="2"/>
        <v>0.19165268743295111</v>
      </c>
      <c r="P14" s="96"/>
      <c r="Q14" s="96"/>
    </row>
    <row r="15" spans="1:17" s="46" customFormat="1" ht="18" customHeight="1" thickBot="1" x14ac:dyDescent="0.3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f>+D15+E15-F15+G15-H15</f>
        <v>1006307543</v>
      </c>
      <c r="J15" s="27">
        <f>+FEBRERO!L15</f>
        <v>131304993</v>
      </c>
      <c r="K15" s="27">
        <v>61556552</v>
      </c>
      <c r="L15" s="27">
        <f>+K15+J15</f>
        <v>192861545</v>
      </c>
      <c r="M15" s="27">
        <f>+I15-L15</f>
        <v>813445998</v>
      </c>
      <c r="N15" s="28">
        <f t="shared" si="2"/>
        <v>0.19165268743295111</v>
      </c>
      <c r="P15" s="96"/>
      <c r="Q15" s="96"/>
    </row>
    <row r="16" spans="1:17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f t="shared" ref="D16:M16" si="5">+D17</f>
        <v>1350000000</v>
      </c>
      <c r="E16" s="32">
        <f t="shared" si="5"/>
        <v>0</v>
      </c>
      <c r="F16" s="32">
        <f t="shared" si="5"/>
        <v>0</v>
      </c>
      <c r="G16" s="56">
        <f t="shared" si="5"/>
        <v>0</v>
      </c>
      <c r="H16" s="32">
        <f t="shared" si="5"/>
        <v>0</v>
      </c>
      <c r="I16" s="56">
        <f t="shared" si="5"/>
        <v>1350000000</v>
      </c>
      <c r="J16" s="32">
        <f t="shared" si="5"/>
        <v>38764816</v>
      </c>
      <c r="K16" s="56">
        <f t="shared" si="5"/>
        <v>30381258</v>
      </c>
      <c r="L16" s="56">
        <f t="shared" si="5"/>
        <v>69146074</v>
      </c>
      <c r="M16" s="56">
        <f t="shared" si="5"/>
        <v>1280853926</v>
      </c>
      <c r="N16" s="33">
        <f t="shared" si="2"/>
        <v>5.1219314074074075E-2</v>
      </c>
      <c r="P16" s="96"/>
      <c r="Q16" s="96"/>
    </row>
    <row r="17" spans="1:17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f t="shared" ref="D17:M17" si="6">SUM(D18:D21)</f>
        <v>1350000000</v>
      </c>
      <c r="E17" s="90">
        <f t="shared" si="6"/>
        <v>0</v>
      </c>
      <c r="F17" s="90">
        <f t="shared" si="6"/>
        <v>0</v>
      </c>
      <c r="G17" s="90">
        <f t="shared" si="6"/>
        <v>0</v>
      </c>
      <c r="H17" s="90">
        <f t="shared" si="6"/>
        <v>0</v>
      </c>
      <c r="I17" s="90">
        <f t="shared" si="6"/>
        <v>1350000000</v>
      </c>
      <c r="J17" s="90">
        <f t="shared" si="6"/>
        <v>38764816</v>
      </c>
      <c r="K17" s="90">
        <f t="shared" si="6"/>
        <v>30381258</v>
      </c>
      <c r="L17" s="90">
        <f t="shared" si="6"/>
        <v>69146074</v>
      </c>
      <c r="M17" s="90">
        <f t="shared" si="6"/>
        <v>1280853926</v>
      </c>
      <c r="N17" s="91">
        <f t="shared" si="2"/>
        <v>5.1219314074074075E-2</v>
      </c>
      <c r="P17" s="96"/>
      <c r="Q17" s="96"/>
    </row>
    <row r="18" spans="1:17" s="46" customFormat="1" ht="31.5" hidden="1" customHeight="1" x14ac:dyDescent="0.25">
      <c r="A18" s="48" t="s">
        <v>2596</v>
      </c>
      <c r="B18" s="85" t="s">
        <v>2632</v>
      </c>
      <c r="C18" s="49" t="s">
        <v>2604</v>
      </c>
      <c r="D18" s="51"/>
      <c r="E18" s="50">
        <v>0</v>
      </c>
      <c r="F18" s="50">
        <v>0</v>
      </c>
      <c r="G18" s="51">
        <v>0</v>
      </c>
      <c r="H18" s="50">
        <v>0</v>
      </c>
      <c r="I18" s="51">
        <f>+D18+E18-F18+G18-H18</f>
        <v>0</v>
      </c>
      <c r="J18" s="50">
        <f>+ENE!K18</f>
        <v>0</v>
      </c>
      <c r="K18" s="51">
        <v>0</v>
      </c>
      <c r="L18" s="51">
        <f>+K18+J18</f>
        <v>0</v>
      </c>
      <c r="M18" s="51">
        <f>+I18-L18</f>
        <v>0</v>
      </c>
      <c r="N18" s="86" t="e">
        <f t="shared" si="2"/>
        <v>#DIV/0!</v>
      </c>
      <c r="P18" s="96"/>
      <c r="Q18" s="96"/>
    </row>
    <row r="19" spans="1:17" s="46" customFormat="1" ht="18" customHeight="1" x14ac:dyDescent="0.25">
      <c r="A19" s="48" t="s">
        <v>2597</v>
      </c>
      <c r="B19" s="48" t="s">
        <v>2610</v>
      </c>
      <c r="C19" s="49" t="s">
        <v>2604</v>
      </c>
      <c r="D19" s="51">
        <v>427250000</v>
      </c>
      <c r="E19" s="50">
        <v>0</v>
      </c>
      <c r="F19" s="50">
        <v>0</v>
      </c>
      <c r="G19" s="51">
        <v>0</v>
      </c>
      <c r="H19" s="50">
        <v>0</v>
      </c>
      <c r="I19" s="51">
        <f>+D19+E19-F19+G19-H19</f>
        <v>427250000</v>
      </c>
      <c r="J19" s="50">
        <f>+ENE!K19</f>
        <v>0</v>
      </c>
      <c r="K19" s="51">
        <v>0</v>
      </c>
      <c r="L19" s="51">
        <f>+K19+J19</f>
        <v>0</v>
      </c>
      <c r="M19" s="51">
        <f>+I19-L19</f>
        <v>427250000</v>
      </c>
      <c r="N19" s="86">
        <f t="shared" si="2"/>
        <v>0</v>
      </c>
      <c r="P19" s="96"/>
      <c r="Q19" s="96"/>
    </row>
    <row r="20" spans="1:17" s="46" customFormat="1" ht="15" x14ac:dyDescent="0.25">
      <c r="A20" s="48" t="s">
        <v>2611</v>
      </c>
      <c r="B20" s="48" t="s">
        <v>2625</v>
      </c>
      <c r="C20" s="49"/>
      <c r="D20" s="51">
        <v>200000000</v>
      </c>
      <c r="E20" s="50"/>
      <c r="F20" s="50"/>
      <c r="G20" s="68"/>
      <c r="H20" s="50"/>
      <c r="I20" s="51">
        <f>+D20+E20-F20+G20-H20</f>
        <v>200000000</v>
      </c>
      <c r="J20" s="50">
        <f>+FEBRERO!L20</f>
        <v>38764816</v>
      </c>
      <c r="K20" s="51">
        <v>30381258</v>
      </c>
      <c r="L20" s="51">
        <f>+K20+J20</f>
        <v>69146074</v>
      </c>
      <c r="M20" s="51">
        <f>+I20-L20</f>
        <v>130853926</v>
      </c>
      <c r="N20" s="86">
        <f t="shared" si="2"/>
        <v>0.34573037000000001</v>
      </c>
      <c r="P20" s="96"/>
      <c r="Q20" s="96"/>
    </row>
    <row r="21" spans="1:17" s="46" customFormat="1" ht="15" x14ac:dyDescent="0.25">
      <c r="A21" s="48" t="s">
        <v>2600</v>
      </c>
      <c r="B21" s="48" t="s">
        <v>2608</v>
      </c>
      <c r="C21" s="49"/>
      <c r="D21" s="51">
        <v>722750000</v>
      </c>
      <c r="E21" s="50">
        <v>0</v>
      </c>
      <c r="F21" s="50"/>
      <c r="G21" s="68"/>
      <c r="H21" s="50"/>
      <c r="I21" s="51">
        <f>+D21+E21-F21+G21-H21</f>
        <v>722750000</v>
      </c>
      <c r="J21" s="50">
        <f>+ENE!K21</f>
        <v>0</v>
      </c>
      <c r="K21" s="51">
        <v>0</v>
      </c>
      <c r="L21" s="51">
        <f>+K21+J21</f>
        <v>0</v>
      </c>
      <c r="M21" s="51">
        <f>+I21-L21</f>
        <v>722750000</v>
      </c>
      <c r="N21" s="86">
        <f t="shared" si="2"/>
        <v>0</v>
      </c>
      <c r="P21" s="96"/>
      <c r="Q21" s="96"/>
    </row>
    <row r="22" spans="1:17" s="22" customFormat="1" ht="18" customHeight="1" x14ac:dyDescent="0.25">
      <c r="A22" s="80" t="s">
        <v>634</v>
      </c>
      <c r="B22" s="81" t="s">
        <v>633</v>
      </c>
      <c r="C22" s="82" t="s">
        <v>2603</v>
      </c>
      <c r="D22" s="67">
        <f t="shared" ref="D22:M22" si="7">+D23</f>
        <v>11000000</v>
      </c>
      <c r="E22" s="83">
        <f t="shared" si="7"/>
        <v>0</v>
      </c>
      <c r="F22" s="83">
        <f t="shared" si="7"/>
        <v>0</v>
      </c>
      <c r="G22" s="67">
        <f t="shared" si="7"/>
        <v>0</v>
      </c>
      <c r="H22" s="83">
        <f t="shared" si="7"/>
        <v>0</v>
      </c>
      <c r="I22" s="67">
        <f t="shared" si="7"/>
        <v>11000000</v>
      </c>
      <c r="J22" s="83">
        <f t="shared" si="7"/>
        <v>203388.47999999998</v>
      </c>
      <c r="K22" s="67">
        <f t="shared" si="7"/>
        <v>114237</v>
      </c>
      <c r="L22" s="67">
        <f t="shared" si="7"/>
        <v>317625.48</v>
      </c>
      <c r="M22" s="67">
        <f t="shared" si="7"/>
        <v>10682374.52</v>
      </c>
      <c r="N22" s="84">
        <f>+L22/I22</f>
        <v>2.8875043636363635E-2</v>
      </c>
      <c r="P22" s="96"/>
      <c r="Q22" s="96"/>
    </row>
    <row r="23" spans="1:17" s="22" customFormat="1" ht="18" customHeight="1" x14ac:dyDescent="0.25">
      <c r="A23" s="34" t="s">
        <v>716</v>
      </c>
      <c r="B23" s="35" t="s">
        <v>715</v>
      </c>
      <c r="C23" s="36" t="s">
        <v>2603</v>
      </c>
      <c r="D23" s="57">
        <f t="shared" ref="D23:M23" si="8">+D24+D26</f>
        <v>11000000</v>
      </c>
      <c r="E23" s="37">
        <f t="shared" si="8"/>
        <v>0</v>
      </c>
      <c r="F23" s="37">
        <f t="shared" si="8"/>
        <v>0</v>
      </c>
      <c r="G23" s="57">
        <f t="shared" si="8"/>
        <v>0</v>
      </c>
      <c r="H23" s="37">
        <f t="shared" si="8"/>
        <v>0</v>
      </c>
      <c r="I23" s="57">
        <f t="shared" si="8"/>
        <v>11000000</v>
      </c>
      <c r="J23" s="37">
        <f t="shared" si="8"/>
        <v>203388.47999999998</v>
      </c>
      <c r="K23" s="57">
        <f t="shared" si="8"/>
        <v>114237</v>
      </c>
      <c r="L23" s="57">
        <f t="shared" si="8"/>
        <v>317625.48</v>
      </c>
      <c r="M23" s="57">
        <f t="shared" si="8"/>
        <v>10682374.52</v>
      </c>
      <c r="N23" s="38">
        <f>+L23/I23</f>
        <v>2.8875043636363635E-2</v>
      </c>
      <c r="P23" s="96"/>
      <c r="Q23" s="96"/>
    </row>
    <row r="24" spans="1:17" s="22" customFormat="1" ht="18" customHeight="1" thickBot="1" x14ac:dyDescent="0.3">
      <c r="A24" s="39" t="s">
        <v>719</v>
      </c>
      <c r="B24" s="40" t="s">
        <v>718</v>
      </c>
      <c r="C24" s="41" t="s">
        <v>2603</v>
      </c>
      <c r="D24" s="58">
        <f t="shared" ref="D24:M24" si="9">+D25</f>
        <v>5000000</v>
      </c>
      <c r="E24" s="42">
        <f t="shared" si="9"/>
        <v>0</v>
      </c>
      <c r="F24" s="42">
        <f t="shared" si="9"/>
        <v>0</v>
      </c>
      <c r="G24" s="58">
        <f t="shared" si="9"/>
        <v>0</v>
      </c>
      <c r="H24" s="42">
        <f t="shared" si="9"/>
        <v>0</v>
      </c>
      <c r="I24" s="58">
        <f t="shared" si="9"/>
        <v>5000000</v>
      </c>
      <c r="J24" s="42">
        <f t="shared" si="9"/>
        <v>0</v>
      </c>
      <c r="K24" s="58">
        <f t="shared" si="9"/>
        <v>0</v>
      </c>
      <c r="L24" s="58">
        <f t="shared" si="9"/>
        <v>0</v>
      </c>
      <c r="M24" s="58">
        <f t="shared" si="9"/>
        <v>5000000</v>
      </c>
      <c r="N24" s="43">
        <v>0</v>
      </c>
      <c r="P24" s="96"/>
      <c r="Q24" s="96"/>
    </row>
    <row r="25" spans="1:17" s="46" customFormat="1" ht="18" customHeight="1" thickBot="1" x14ac:dyDescent="0.3">
      <c r="A25" s="44" t="s">
        <v>740</v>
      </c>
      <c r="B25" s="45" t="s">
        <v>739</v>
      </c>
      <c r="C25" s="25" t="s">
        <v>2604</v>
      </c>
      <c r="D25" s="27">
        <v>5000000</v>
      </c>
      <c r="E25" s="26">
        <v>0</v>
      </c>
      <c r="F25" s="26">
        <v>0</v>
      </c>
      <c r="G25" s="27">
        <v>0</v>
      </c>
      <c r="H25" s="26">
        <v>0</v>
      </c>
      <c r="I25" s="27">
        <f>+D25+E25-F25+G25-H25</f>
        <v>5000000</v>
      </c>
      <c r="J25" s="26">
        <f>+ENE!J28</f>
        <v>0</v>
      </c>
      <c r="K25" s="27">
        <v>0</v>
      </c>
      <c r="L25" s="27">
        <f>+K25+J25</f>
        <v>0</v>
      </c>
      <c r="M25" s="27">
        <f>+I25-L25</f>
        <v>5000000</v>
      </c>
      <c r="N25" s="28">
        <v>0</v>
      </c>
      <c r="P25" s="96"/>
      <c r="Q25" s="96"/>
    </row>
    <row r="26" spans="1:17" s="22" customFormat="1" ht="18" customHeight="1" x14ac:dyDescent="0.25">
      <c r="A26" s="47" t="s">
        <v>782</v>
      </c>
      <c r="B26" s="30" t="s">
        <v>781</v>
      </c>
      <c r="C26" s="31" t="s">
        <v>2603</v>
      </c>
      <c r="D26" s="56">
        <f>+D27</f>
        <v>6000000</v>
      </c>
      <c r="E26" s="32">
        <f t="shared" ref="E26:M27" si="10">+E27</f>
        <v>0</v>
      </c>
      <c r="F26" s="32">
        <f t="shared" si="10"/>
        <v>0</v>
      </c>
      <c r="G26" s="56">
        <f t="shared" si="10"/>
        <v>0</v>
      </c>
      <c r="H26" s="32">
        <f t="shared" si="10"/>
        <v>0</v>
      </c>
      <c r="I26" s="56">
        <f t="shared" si="10"/>
        <v>6000000</v>
      </c>
      <c r="J26" s="32">
        <f t="shared" si="10"/>
        <v>203388.47999999998</v>
      </c>
      <c r="K26" s="56">
        <f t="shared" si="10"/>
        <v>114237</v>
      </c>
      <c r="L26" s="56">
        <f t="shared" si="10"/>
        <v>317625.48</v>
      </c>
      <c r="M26" s="56">
        <f t="shared" si="10"/>
        <v>5682374.5199999996</v>
      </c>
      <c r="N26" s="33">
        <f t="shared" ref="N26:N32" si="11">+L26/I26</f>
        <v>5.2937579999999998E-2</v>
      </c>
      <c r="P26" s="96"/>
      <c r="Q26" s="96"/>
    </row>
    <row r="27" spans="1:17" s="22" customFormat="1" ht="18" customHeight="1" thickBot="1" x14ac:dyDescent="0.3">
      <c r="A27" s="39" t="s">
        <v>785</v>
      </c>
      <c r="B27" s="40" t="s">
        <v>784</v>
      </c>
      <c r="C27" s="41" t="s">
        <v>2603</v>
      </c>
      <c r="D27" s="58">
        <f>+D28</f>
        <v>6000000</v>
      </c>
      <c r="E27" s="42">
        <f t="shared" si="10"/>
        <v>0</v>
      </c>
      <c r="F27" s="42">
        <f t="shared" si="10"/>
        <v>0</v>
      </c>
      <c r="G27" s="58">
        <f t="shared" si="10"/>
        <v>0</v>
      </c>
      <c r="H27" s="42">
        <f t="shared" si="10"/>
        <v>0</v>
      </c>
      <c r="I27" s="58">
        <f t="shared" si="10"/>
        <v>6000000</v>
      </c>
      <c r="J27" s="42">
        <f t="shared" si="10"/>
        <v>203388.47999999998</v>
      </c>
      <c r="K27" s="58">
        <f t="shared" si="10"/>
        <v>114237</v>
      </c>
      <c r="L27" s="58">
        <f t="shared" si="10"/>
        <v>317625.48</v>
      </c>
      <c r="M27" s="58">
        <f t="shared" si="10"/>
        <v>5682374.5199999996</v>
      </c>
      <c r="N27" s="43">
        <f t="shared" si="11"/>
        <v>5.2937579999999998E-2</v>
      </c>
      <c r="P27" s="96"/>
      <c r="Q27" s="96"/>
    </row>
    <row r="28" spans="1:17" s="46" customFormat="1" ht="18" customHeight="1" thickBot="1" x14ac:dyDescent="0.3">
      <c r="A28" s="61" t="s">
        <v>826</v>
      </c>
      <c r="B28" s="62" t="s">
        <v>825</v>
      </c>
      <c r="C28" s="63" t="s">
        <v>2604</v>
      </c>
      <c r="D28" s="27">
        <v>6000000</v>
      </c>
      <c r="E28" s="26">
        <v>0</v>
      </c>
      <c r="F28" s="26">
        <v>0</v>
      </c>
      <c r="G28" s="27">
        <v>0</v>
      </c>
      <c r="H28" s="26">
        <v>0</v>
      </c>
      <c r="I28" s="27">
        <f>+D28+E28-F28+G28-H28</f>
        <v>6000000</v>
      </c>
      <c r="J28" s="65">
        <f>+FEBRERO!L28</f>
        <v>203388.47999999998</v>
      </c>
      <c r="K28" s="64">
        <v>114237</v>
      </c>
      <c r="L28" s="64">
        <f>+K28+J28</f>
        <v>317625.48</v>
      </c>
      <c r="M28" s="64">
        <f>+I28-L28</f>
        <v>5682374.5199999996</v>
      </c>
      <c r="N28" s="66">
        <f t="shared" si="11"/>
        <v>5.2937579999999998E-2</v>
      </c>
      <c r="P28" s="96"/>
      <c r="Q28" s="96"/>
    </row>
    <row r="29" spans="1:17" s="22" customFormat="1" ht="18" customHeight="1" x14ac:dyDescent="0.25">
      <c r="A29" s="102" t="s">
        <v>2626</v>
      </c>
      <c r="B29" s="103" t="s">
        <v>2627</v>
      </c>
      <c r="C29" s="110" t="s">
        <v>2603</v>
      </c>
      <c r="D29" s="56"/>
      <c r="E29" s="32"/>
      <c r="F29" s="32"/>
      <c r="G29" s="56">
        <f>+G32</f>
        <v>1200708837</v>
      </c>
      <c r="H29" s="32"/>
      <c r="I29" s="56">
        <f>+I30</f>
        <v>1200708837</v>
      </c>
      <c r="J29" s="32">
        <f>+J30</f>
        <v>202971105</v>
      </c>
      <c r="K29" s="56">
        <f>+K30</f>
        <v>200904</v>
      </c>
      <c r="L29" s="56">
        <f>+L30</f>
        <v>203172009</v>
      </c>
      <c r="M29" s="56">
        <f>+M30</f>
        <v>997536828</v>
      </c>
      <c r="N29" s="86">
        <f t="shared" si="11"/>
        <v>0.16921005554321575</v>
      </c>
      <c r="O29" s="96"/>
      <c r="P29" s="96"/>
      <c r="Q29" s="96"/>
    </row>
    <row r="30" spans="1:17" s="22" customFormat="1" ht="18" customHeight="1" x14ac:dyDescent="0.25">
      <c r="A30" s="102" t="s">
        <v>2628</v>
      </c>
      <c r="B30" s="103" t="s">
        <v>2631</v>
      </c>
      <c r="C30" s="110" t="s">
        <v>2603</v>
      </c>
      <c r="D30" s="57"/>
      <c r="E30" s="37"/>
      <c r="F30" s="37"/>
      <c r="G30" s="57"/>
      <c r="H30" s="37"/>
      <c r="I30" s="57">
        <f>+I32</f>
        <v>1200708837</v>
      </c>
      <c r="J30" s="37">
        <f>+J31+J32</f>
        <v>202971105</v>
      </c>
      <c r="K30" s="57">
        <f>+K31+K32</f>
        <v>200904</v>
      </c>
      <c r="L30" s="57">
        <f>+L31+L32</f>
        <v>203172009</v>
      </c>
      <c r="M30" s="57">
        <f>+M32</f>
        <v>997536828</v>
      </c>
      <c r="N30" s="86">
        <f t="shared" si="11"/>
        <v>0.16921005554321575</v>
      </c>
      <c r="O30" s="96"/>
      <c r="P30" s="96"/>
      <c r="Q30" s="96"/>
    </row>
    <row r="31" spans="1:17" s="46" customFormat="1" ht="18" hidden="1" customHeight="1" x14ac:dyDescent="0.25">
      <c r="A31" s="100" t="s">
        <v>2629</v>
      </c>
      <c r="B31" s="101" t="s">
        <v>2630</v>
      </c>
      <c r="C31" s="104" t="s">
        <v>2604</v>
      </c>
      <c r="D31" s="51"/>
      <c r="E31" s="50"/>
      <c r="F31" s="50"/>
      <c r="G31" s="51"/>
      <c r="H31" s="50"/>
      <c r="I31" s="51"/>
      <c r="J31" s="50"/>
      <c r="K31" s="51"/>
      <c r="L31" s="51"/>
      <c r="M31" s="51"/>
      <c r="N31" s="86" t="e">
        <f t="shared" si="11"/>
        <v>#DIV/0!</v>
      </c>
      <c r="O31" s="96"/>
      <c r="P31" s="96"/>
      <c r="Q31" s="96"/>
    </row>
    <row r="32" spans="1:17" s="46" customFormat="1" ht="18" customHeight="1" x14ac:dyDescent="0.25">
      <c r="A32" s="100" t="s">
        <v>2629</v>
      </c>
      <c r="B32" s="101" t="s">
        <v>2627</v>
      </c>
      <c r="C32" s="104" t="s">
        <v>2604</v>
      </c>
      <c r="D32" s="51"/>
      <c r="E32" s="50"/>
      <c r="F32" s="50"/>
      <c r="G32" s="51">
        <v>1200708837</v>
      </c>
      <c r="H32" s="50"/>
      <c r="I32" s="51">
        <f>+D32+E32+F32+G32-H32</f>
        <v>1200708837</v>
      </c>
      <c r="J32" s="50">
        <f>+FEBRERO!L32</f>
        <v>202971105</v>
      </c>
      <c r="K32" s="51">
        <f>177058+23846</f>
        <v>200904</v>
      </c>
      <c r="L32" s="51">
        <f>+K32+J32</f>
        <v>203172009</v>
      </c>
      <c r="M32" s="51">
        <f>+I32-L32</f>
        <v>997536828</v>
      </c>
      <c r="N32" s="86">
        <f t="shared" si="11"/>
        <v>0.16921005554321575</v>
      </c>
      <c r="O32" s="96"/>
      <c r="P32" s="96"/>
      <c r="Q32" s="96"/>
    </row>
    <row r="33" spans="1:253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8"/>
      <c r="K33" s="97"/>
      <c r="L33" s="97"/>
      <c r="M33" s="97"/>
      <c r="N33" s="99"/>
      <c r="O33" s="96"/>
      <c r="P33" s="96"/>
      <c r="Q33" s="96"/>
    </row>
    <row r="34" spans="1:253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8"/>
      <c r="K34" s="97"/>
      <c r="L34" s="97"/>
      <c r="M34" s="97"/>
      <c r="N34" s="99"/>
      <c r="O34" s="96"/>
      <c r="P34" s="96"/>
      <c r="Q34" s="96"/>
    </row>
    <row r="35" spans="1:253" s="46" customFormat="1" ht="18" customHeight="1" x14ac:dyDescent="0.25">
      <c r="A35" s="111"/>
      <c r="B35" s="111"/>
      <c r="C35" s="112"/>
      <c r="D35" s="97"/>
      <c r="E35" s="98"/>
      <c r="F35" s="98"/>
      <c r="G35" s="97"/>
      <c r="H35" s="98"/>
      <c r="I35" s="97"/>
      <c r="J35" s="98"/>
      <c r="K35" s="97"/>
      <c r="L35" s="97"/>
      <c r="M35" s="97"/>
      <c r="N35" s="99"/>
      <c r="O35" s="96"/>
      <c r="P35" s="96"/>
      <c r="Q35" s="96"/>
    </row>
    <row r="36" spans="1:253" ht="15" thickBot="1" x14ac:dyDescent="0.25">
      <c r="B36" s="54"/>
      <c r="I36" s="54"/>
      <c r="J36" s="54"/>
      <c r="K36" s="54"/>
    </row>
    <row r="37" spans="1:253" ht="15" thickTop="1" x14ac:dyDescent="0.2">
      <c r="B37" s="115"/>
      <c r="I37" s="115"/>
      <c r="J37" s="115"/>
      <c r="K37" s="115"/>
    </row>
    <row r="38" spans="1:253" ht="18" x14ac:dyDescent="0.25">
      <c r="A38" s="52"/>
      <c r="B38" s="69" t="s">
        <v>2605</v>
      </c>
      <c r="C38" s="69"/>
      <c r="D38" s="69"/>
      <c r="E38" s="69"/>
      <c r="F38" s="73"/>
      <c r="G38" s="71"/>
      <c r="H38" s="69"/>
      <c r="I38" s="70" t="s">
        <v>2606</v>
      </c>
      <c r="J38" s="53"/>
      <c r="K38" s="52"/>
      <c r="L38" s="53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</row>
    <row r="39" spans="1:253" ht="18" x14ac:dyDescent="0.25">
      <c r="A39" s="52"/>
      <c r="B39" s="69" t="s">
        <v>2622</v>
      </c>
      <c r="C39" s="69"/>
      <c r="D39" s="69"/>
      <c r="E39" s="69"/>
      <c r="F39" s="73"/>
      <c r="G39" s="71"/>
      <c r="H39" s="69"/>
      <c r="I39" s="70" t="s">
        <v>2620</v>
      </c>
      <c r="J39" s="53"/>
      <c r="K39" s="52"/>
      <c r="L39" s="53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</row>
    <row r="40" spans="1:253" ht="18" x14ac:dyDescent="0.25">
      <c r="A40" s="52"/>
      <c r="B40" s="69" t="s">
        <v>2607</v>
      </c>
      <c r="C40" s="72"/>
      <c r="D40" s="72"/>
      <c r="E40" s="72"/>
      <c r="F40" s="73"/>
      <c r="G40" s="79"/>
      <c r="H40" s="72"/>
      <c r="I40" s="70" t="s">
        <v>2621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</row>
  </sheetData>
  <mergeCells count="17"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  <mergeCell ref="G6:G7"/>
    <mergeCell ref="H6:H7"/>
  </mergeCells>
  <pageMargins left="1.1811023622047245" right="1.1811023622047245" top="0.74803149606299213" bottom="0.74803149606299213" header="0.31496062992125984" footer="0.31496062992125984"/>
  <pageSetup paperSize="5" scale="4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IV65536"/>
    </sheetView>
  </sheetViews>
  <sheetFormatPr baseColWidth="10" defaultRowHeight="14.25" x14ac:dyDescent="0.2"/>
  <cols>
    <col min="1" max="1" width="20.7109375" style="15" bestFit="1" customWidth="1"/>
    <col min="2" max="2" width="68.42578125" style="15" customWidth="1"/>
    <col min="3" max="3" width="6.42578125" style="15" customWidth="1"/>
    <col min="4" max="4" width="17.85546875" style="15" customWidth="1"/>
    <col min="5" max="5" width="19.1406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5" width="16.5703125" style="15" bestFit="1" customWidth="1"/>
    <col min="16" max="16" width="17.42578125" style="15" bestFit="1" customWidth="1"/>
    <col min="17" max="17" width="18.140625" style="15" bestFit="1" customWidth="1"/>
    <col min="18" max="16384" width="11.42578125" style="15"/>
  </cols>
  <sheetData>
    <row r="1" spans="1:17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7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7" ht="34.5" customHeight="1" x14ac:dyDescent="0.2">
      <c r="A3" s="129" t="s">
        <v>2634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7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5"/>
      <c r="K4" s="76"/>
      <c r="L4" s="76"/>
      <c r="M4" s="76"/>
      <c r="N4" s="78"/>
    </row>
    <row r="5" spans="1:17" ht="15" x14ac:dyDescent="0.25">
      <c r="A5" s="137" t="s">
        <v>2601</v>
      </c>
      <c r="B5" s="140" t="s">
        <v>2602</v>
      </c>
      <c r="C5" s="132" t="s">
        <v>2581</v>
      </c>
      <c r="D5" s="134" t="s">
        <v>2590</v>
      </c>
      <c r="E5" s="149" t="s">
        <v>2588</v>
      </c>
      <c r="F5" s="149"/>
      <c r="G5" s="149"/>
      <c r="H5" s="149"/>
      <c r="I5" s="134" t="s">
        <v>2589</v>
      </c>
      <c r="J5" s="134" t="s">
        <v>2591</v>
      </c>
      <c r="K5" s="134" t="s">
        <v>2592</v>
      </c>
      <c r="L5" s="134" t="s">
        <v>2593</v>
      </c>
      <c r="M5" s="134" t="s">
        <v>2594</v>
      </c>
      <c r="N5" s="145" t="s">
        <v>2595</v>
      </c>
    </row>
    <row r="6" spans="1:17" ht="24.75" customHeight="1" x14ac:dyDescent="0.25">
      <c r="A6" s="138"/>
      <c r="B6" s="141"/>
      <c r="C6" s="133"/>
      <c r="D6" s="135"/>
      <c r="E6" s="148" t="s">
        <v>2222</v>
      </c>
      <c r="F6" s="148"/>
      <c r="G6" s="143" t="s">
        <v>2587</v>
      </c>
      <c r="H6" s="141" t="s">
        <v>2586</v>
      </c>
      <c r="I6" s="135"/>
      <c r="J6" s="135"/>
      <c r="K6" s="135"/>
      <c r="L6" s="135"/>
      <c r="M6" s="135"/>
      <c r="N6" s="146"/>
    </row>
    <row r="7" spans="1:17" ht="15.75" thickBot="1" x14ac:dyDescent="0.3">
      <c r="A7" s="139"/>
      <c r="B7" s="142"/>
      <c r="C7" s="133"/>
      <c r="D7" s="136"/>
      <c r="E7" s="16" t="s">
        <v>2584</v>
      </c>
      <c r="F7" s="16" t="s">
        <v>2585</v>
      </c>
      <c r="G7" s="144"/>
      <c r="H7" s="142"/>
      <c r="I7" s="136"/>
      <c r="J7" s="136"/>
      <c r="K7" s="136"/>
      <c r="L7" s="136"/>
      <c r="M7" s="136"/>
      <c r="N7" s="147"/>
    </row>
    <row r="8" spans="1:17" s="22" customFormat="1" ht="18" customHeight="1" thickBot="1" x14ac:dyDescent="0.3">
      <c r="A8" s="17"/>
      <c r="B8" s="18" t="s">
        <v>2599</v>
      </c>
      <c r="C8" s="19" t="s">
        <v>2603</v>
      </c>
      <c r="D8" s="55">
        <v>2667307543</v>
      </c>
      <c r="E8" s="20">
        <v>0</v>
      </c>
      <c r="F8" s="20">
        <v>0</v>
      </c>
      <c r="G8" s="55">
        <v>2118790812</v>
      </c>
      <c r="H8" s="20">
        <v>0</v>
      </c>
      <c r="I8" s="55">
        <v>4786098355</v>
      </c>
      <c r="J8" s="55">
        <v>465497253.48000002</v>
      </c>
      <c r="K8" s="55">
        <v>1527205654</v>
      </c>
      <c r="L8" s="55">
        <v>1992702907.48</v>
      </c>
      <c r="M8" s="55">
        <v>2793395447.52</v>
      </c>
      <c r="N8" s="21">
        <v>0.41635226852332413</v>
      </c>
      <c r="O8" s="96"/>
      <c r="P8" s="96"/>
      <c r="Q8" s="96"/>
    </row>
    <row r="9" spans="1:17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v>1218081975</v>
      </c>
      <c r="J9" s="27">
        <v>0</v>
      </c>
      <c r="K9" s="27">
        <v>1218081975</v>
      </c>
      <c r="L9" s="27">
        <v>1218081975</v>
      </c>
      <c r="M9" s="27">
        <v>0</v>
      </c>
      <c r="N9" s="28">
        <v>1</v>
      </c>
      <c r="P9" s="96"/>
      <c r="Q9" s="96"/>
    </row>
    <row r="10" spans="1:17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v>2367307543</v>
      </c>
      <c r="E10" s="56">
        <v>0</v>
      </c>
      <c r="F10" s="56">
        <v>0</v>
      </c>
      <c r="G10" s="56">
        <v>1200708837</v>
      </c>
      <c r="H10" s="56">
        <v>0</v>
      </c>
      <c r="I10" s="56">
        <v>2367307543</v>
      </c>
      <c r="J10" s="56">
        <v>262325244.47999999</v>
      </c>
      <c r="K10" s="56">
        <v>308922775</v>
      </c>
      <c r="L10" s="56">
        <v>571248019.48000002</v>
      </c>
      <c r="M10" s="56">
        <v>1796059523.52</v>
      </c>
      <c r="N10" s="60">
        <v>0.28116150382749067</v>
      </c>
      <c r="P10" s="96"/>
      <c r="Q10" s="96"/>
    </row>
    <row r="11" spans="1:17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v>2356307543</v>
      </c>
      <c r="E11" s="37">
        <v>0</v>
      </c>
      <c r="F11" s="37">
        <v>0</v>
      </c>
      <c r="G11" s="57">
        <v>0</v>
      </c>
      <c r="H11" s="37">
        <v>0</v>
      </c>
      <c r="I11" s="57">
        <v>2356307543</v>
      </c>
      <c r="J11" s="57">
        <v>262007619</v>
      </c>
      <c r="K11" s="57">
        <v>308812395</v>
      </c>
      <c r="L11" s="57">
        <v>570820014</v>
      </c>
      <c r="M11" s="57">
        <v>1785487529</v>
      </c>
      <c r="N11" s="38">
        <v>0.24225191473658156</v>
      </c>
      <c r="P11" s="96"/>
      <c r="Q11" s="96"/>
    </row>
    <row r="12" spans="1:17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v>2356307543</v>
      </c>
      <c r="E12" s="37">
        <v>0</v>
      </c>
      <c r="F12" s="37">
        <v>0</v>
      </c>
      <c r="G12" s="57">
        <v>0</v>
      </c>
      <c r="H12" s="37">
        <v>0</v>
      </c>
      <c r="I12" s="57">
        <v>2356307543</v>
      </c>
      <c r="J12" s="57">
        <v>262007619</v>
      </c>
      <c r="K12" s="57">
        <v>308812395</v>
      </c>
      <c r="L12" s="57">
        <v>570820014</v>
      </c>
      <c r="M12" s="57">
        <v>1785487529</v>
      </c>
      <c r="N12" s="38">
        <v>0.24225191473658156</v>
      </c>
      <c r="P12" s="96"/>
      <c r="Q12" s="96"/>
    </row>
    <row r="13" spans="1:17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v>1006307543</v>
      </c>
      <c r="E13" s="37">
        <v>0</v>
      </c>
      <c r="F13" s="37">
        <v>0</v>
      </c>
      <c r="G13" s="57">
        <v>0</v>
      </c>
      <c r="H13" s="37">
        <v>0</v>
      </c>
      <c r="I13" s="57">
        <v>1006307543</v>
      </c>
      <c r="J13" s="57">
        <v>192861545</v>
      </c>
      <c r="K13" s="57">
        <v>65704052</v>
      </c>
      <c r="L13" s="57">
        <v>258565597</v>
      </c>
      <c r="M13" s="57">
        <v>747741946</v>
      </c>
      <c r="N13" s="38">
        <v>0.256944905957045</v>
      </c>
      <c r="P13" s="96"/>
      <c r="Q13" s="96"/>
    </row>
    <row r="14" spans="1:17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v>1006307543</v>
      </c>
      <c r="E14" s="42">
        <v>0</v>
      </c>
      <c r="F14" s="42">
        <v>0</v>
      </c>
      <c r="G14" s="58">
        <v>0</v>
      </c>
      <c r="H14" s="42">
        <v>0</v>
      </c>
      <c r="I14" s="58">
        <v>1006307543</v>
      </c>
      <c r="J14" s="58">
        <v>192861545</v>
      </c>
      <c r="K14" s="58">
        <v>65704052</v>
      </c>
      <c r="L14" s="58">
        <v>258565597</v>
      </c>
      <c r="M14" s="58">
        <v>747741946</v>
      </c>
      <c r="N14" s="43">
        <v>0.256944905957045</v>
      </c>
      <c r="P14" s="96"/>
      <c r="Q14" s="96"/>
    </row>
    <row r="15" spans="1:17" s="46" customFormat="1" ht="18" customHeight="1" thickBot="1" x14ac:dyDescent="0.3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v>1006307543</v>
      </c>
      <c r="J15" s="27">
        <v>192861545</v>
      </c>
      <c r="K15" s="27">
        <v>65704052</v>
      </c>
      <c r="L15" s="27">
        <v>258565597</v>
      </c>
      <c r="M15" s="27">
        <v>747741946</v>
      </c>
      <c r="N15" s="28">
        <v>0.256944905957045</v>
      </c>
      <c r="P15" s="96"/>
      <c r="Q15" s="96"/>
    </row>
    <row r="16" spans="1:17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v>1350000000</v>
      </c>
      <c r="E16" s="32">
        <v>0</v>
      </c>
      <c r="F16" s="32">
        <v>0</v>
      </c>
      <c r="G16" s="56">
        <v>0</v>
      </c>
      <c r="H16" s="32">
        <v>0</v>
      </c>
      <c r="I16" s="56">
        <v>1350000000</v>
      </c>
      <c r="J16" s="32">
        <v>69146074</v>
      </c>
      <c r="K16" s="56">
        <v>243108343</v>
      </c>
      <c r="L16" s="56">
        <v>312254417</v>
      </c>
      <c r="M16" s="56">
        <v>1037745583</v>
      </c>
      <c r="N16" s="33">
        <v>0.23129956814814814</v>
      </c>
      <c r="P16" s="96"/>
      <c r="Q16" s="96"/>
    </row>
    <row r="17" spans="1:17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v>1350000000</v>
      </c>
      <c r="E17" s="90">
        <v>0</v>
      </c>
      <c r="F17" s="90">
        <v>0</v>
      </c>
      <c r="G17" s="90">
        <v>0</v>
      </c>
      <c r="H17" s="90">
        <v>0</v>
      </c>
      <c r="I17" s="90">
        <v>1350000000</v>
      </c>
      <c r="J17" s="90">
        <v>69146074</v>
      </c>
      <c r="K17" s="90">
        <v>243108343</v>
      </c>
      <c r="L17" s="90">
        <v>312254417</v>
      </c>
      <c r="M17" s="90">
        <v>1037745583</v>
      </c>
      <c r="N17" s="91">
        <v>0.23129956814814814</v>
      </c>
      <c r="P17" s="96"/>
      <c r="Q17" s="96"/>
    </row>
    <row r="18" spans="1:17" s="46" customFormat="1" ht="18" customHeight="1" x14ac:dyDescent="0.25">
      <c r="A18" s="48" t="s">
        <v>2597</v>
      </c>
      <c r="B18" s="48" t="s">
        <v>2610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v>427250000</v>
      </c>
      <c r="J18" s="50">
        <v>0</v>
      </c>
      <c r="K18" s="51">
        <v>213618610</v>
      </c>
      <c r="L18" s="51">
        <v>213618610</v>
      </c>
      <c r="M18" s="51">
        <v>213631390</v>
      </c>
      <c r="N18" s="86">
        <v>0.49998504388531306</v>
      </c>
      <c r="P18" s="96"/>
      <c r="Q18" s="96"/>
    </row>
    <row r="19" spans="1:17" s="46" customFormat="1" ht="15" x14ac:dyDescent="0.25">
      <c r="A19" s="48" t="s">
        <v>2611</v>
      </c>
      <c r="B19" s="48" t="s">
        <v>2625</v>
      </c>
      <c r="C19" s="49"/>
      <c r="D19" s="51">
        <v>200000000</v>
      </c>
      <c r="E19" s="50"/>
      <c r="F19" s="50"/>
      <c r="G19" s="68"/>
      <c r="H19" s="50"/>
      <c r="I19" s="51">
        <v>200000000</v>
      </c>
      <c r="J19" s="50">
        <v>69146074</v>
      </c>
      <c r="K19" s="51">
        <v>29489733</v>
      </c>
      <c r="L19" s="51">
        <v>98635807</v>
      </c>
      <c r="M19" s="51">
        <v>101364193</v>
      </c>
      <c r="N19" s="86">
        <v>0.49317903499999999</v>
      </c>
      <c r="P19" s="96"/>
      <c r="Q19" s="96"/>
    </row>
    <row r="20" spans="1:17" s="46" customFormat="1" ht="15" x14ac:dyDescent="0.25">
      <c r="A20" s="48" t="s">
        <v>2600</v>
      </c>
      <c r="B20" s="48" t="s">
        <v>2608</v>
      </c>
      <c r="C20" s="49"/>
      <c r="D20" s="51">
        <v>722750000</v>
      </c>
      <c r="E20" s="50">
        <v>0</v>
      </c>
      <c r="F20" s="50"/>
      <c r="G20" s="68"/>
      <c r="H20" s="50"/>
      <c r="I20" s="51">
        <v>722750000</v>
      </c>
      <c r="J20" s="50">
        <v>0</v>
      </c>
      <c r="K20" s="51">
        <v>0</v>
      </c>
      <c r="L20" s="51">
        <v>0</v>
      </c>
      <c r="M20" s="51">
        <v>722750000</v>
      </c>
      <c r="N20" s="86">
        <v>0</v>
      </c>
      <c r="P20" s="96"/>
      <c r="Q20" s="96"/>
    </row>
    <row r="21" spans="1:17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v>11000000</v>
      </c>
      <c r="E21" s="83">
        <v>0</v>
      </c>
      <c r="F21" s="83">
        <v>0</v>
      </c>
      <c r="G21" s="67">
        <v>0</v>
      </c>
      <c r="H21" s="83">
        <v>0</v>
      </c>
      <c r="I21" s="67">
        <v>11000000</v>
      </c>
      <c r="J21" s="83">
        <v>317625.48</v>
      </c>
      <c r="K21" s="67">
        <v>110380</v>
      </c>
      <c r="L21" s="67">
        <v>428005.48</v>
      </c>
      <c r="M21" s="67">
        <v>10571994.52</v>
      </c>
      <c r="N21" s="84">
        <v>3.8909589090909087E-2</v>
      </c>
      <c r="P21" s="96"/>
      <c r="Q21" s="96"/>
    </row>
    <row r="22" spans="1:17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v>11000000</v>
      </c>
      <c r="E22" s="37">
        <v>0</v>
      </c>
      <c r="F22" s="37">
        <v>0</v>
      </c>
      <c r="G22" s="57">
        <v>0</v>
      </c>
      <c r="H22" s="37">
        <v>0</v>
      </c>
      <c r="I22" s="57">
        <v>11000000</v>
      </c>
      <c r="J22" s="37">
        <v>317625.48</v>
      </c>
      <c r="K22" s="57">
        <v>110380</v>
      </c>
      <c r="L22" s="57">
        <v>428005.48</v>
      </c>
      <c r="M22" s="57">
        <v>10571994.52</v>
      </c>
      <c r="N22" s="38">
        <v>3.8909589090909087E-2</v>
      </c>
      <c r="P22" s="96"/>
      <c r="Q22" s="96"/>
    </row>
    <row r="23" spans="1:17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v>5000000</v>
      </c>
      <c r="E23" s="42">
        <v>0</v>
      </c>
      <c r="F23" s="42">
        <v>0</v>
      </c>
      <c r="G23" s="58">
        <v>0</v>
      </c>
      <c r="H23" s="42">
        <v>0</v>
      </c>
      <c r="I23" s="58">
        <v>5000000</v>
      </c>
      <c r="J23" s="42">
        <v>0</v>
      </c>
      <c r="K23" s="58">
        <v>0</v>
      </c>
      <c r="L23" s="58">
        <v>0</v>
      </c>
      <c r="M23" s="58">
        <v>5000000</v>
      </c>
      <c r="N23" s="43">
        <v>0</v>
      </c>
      <c r="P23" s="96"/>
      <c r="Q23" s="96"/>
    </row>
    <row r="24" spans="1:17" s="46" customFormat="1" ht="18" customHeight="1" thickBot="1" x14ac:dyDescent="0.3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6">
        <v>0</v>
      </c>
      <c r="I24" s="27">
        <v>5000000</v>
      </c>
      <c r="J24" s="26">
        <v>0</v>
      </c>
      <c r="K24" s="27">
        <v>0</v>
      </c>
      <c r="L24" s="27">
        <v>0</v>
      </c>
      <c r="M24" s="27">
        <v>5000000</v>
      </c>
      <c r="N24" s="28">
        <v>0</v>
      </c>
      <c r="P24" s="96"/>
      <c r="Q24" s="96"/>
    </row>
    <row r="25" spans="1:17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v>6000000</v>
      </c>
      <c r="E25" s="32">
        <v>0</v>
      </c>
      <c r="F25" s="32">
        <v>0</v>
      </c>
      <c r="G25" s="56">
        <v>0</v>
      </c>
      <c r="H25" s="32">
        <v>0</v>
      </c>
      <c r="I25" s="56">
        <v>6000000</v>
      </c>
      <c r="J25" s="32">
        <v>317625.48</v>
      </c>
      <c r="K25" s="56">
        <v>110380</v>
      </c>
      <c r="L25" s="56">
        <v>428005.48</v>
      </c>
      <c r="M25" s="56">
        <v>5571994.5199999996</v>
      </c>
      <c r="N25" s="33">
        <v>7.133424666666667E-2</v>
      </c>
      <c r="P25" s="96"/>
      <c r="Q25" s="96"/>
    </row>
    <row r="26" spans="1:17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v>6000000</v>
      </c>
      <c r="E26" s="42">
        <v>0</v>
      </c>
      <c r="F26" s="42">
        <v>0</v>
      </c>
      <c r="G26" s="58">
        <v>0</v>
      </c>
      <c r="H26" s="42">
        <v>0</v>
      </c>
      <c r="I26" s="58">
        <v>6000000</v>
      </c>
      <c r="J26" s="42">
        <v>317625.48</v>
      </c>
      <c r="K26" s="58">
        <v>110380</v>
      </c>
      <c r="L26" s="58">
        <v>428005.48</v>
      </c>
      <c r="M26" s="58">
        <v>5571994.5199999996</v>
      </c>
      <c r="N26" s="43">
        <v>7.133424666666667E-2</v>
      </c>
      <c r="P26" s="96"/>
      <c r="Q26" s="96"/>
    </row>
    <row r="27" spans="1:17" s="46" customFormat="1" ht="18" customHeight="1" thickBot="1" x14ac:dyDescent="0.3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6">
        <v>0</v>
      </c>
      <c r="I27" s="27">
        <v>6000000</v>
      </c>
      <c r="J27" s="65">
        <v>317625.48</v>
      </c>
      <c r="K27" s="64">
        <v>110380</v>
      </c>
      <c r="L27" s="64">
        <v>428005.48</v>
      </c>
      <c r="M27" s="64">
        <v>5571994.5199999996</v>
      </c>
      <c r="N27" s="66">
        <v>7.133424666666667E-2</v>
      </c>
      <c r="P27" s="96"/>
      <c r="Q27" s="96"/>
    </row>
    <row r="28" spans="1:17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v>1200708837</v>
      </c>
      <c r="H28" s="32"/>
      <c r="I28" s="56">
        <v>1200708837</v>
      </c>
      <c r="J28" s="32">
        <v>203172009</v>
      </c>
      <c r="K28" s="56">
        <v>200904</v>
      </c>
      <c r="L28" s="56">
        <v>203372913</v>
      </c>
      <c r="M28" s="56">
        <v>997335924</v>
      </c>
      <c r="N28" s="86">
        <v>0.1693773767070226</v>
      </c>
      <c r="O28" s="96"/>
      <c r="P28" s="96"/>
      <c r="Q28" s="96"/>
    </row>
    <row r="29" spans="1:17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v>1200708837</v>
      </c>
      <c r="J29" s="37">
        <v>203172009</v>
      </c>
      <c r="K29" s="57">
        <v>200904</v>
      </c>
      <c r="L29" s="57">
        <v>203372913</v>
      </c>
      <c r="M29" s="57">
        <v>997335924</v>
      </c>
      <c r="N29" s="86">
        <v>0.1693773767070226</v>
      </c>
      <c r="O29" s="96"/>
      <c r="P29" s="96"/>
      <c r="Q29" s="96"/>
    </row>
    <row r="30" spans="1:17" s="46" customFormat="1" ht="18" hidden="1" customHeight="1" x14ac:dyDescent="0.25">
      <c r="A30" s="100" t="s">
        <v>2629</v>
      </c>
      <c r="B30" s="101" t="s">
        <v>2630</v>
      </c>
      <c r="C30" s="104" t="s">
        <v>2604</v>
      </c>
      <c r="D30" s="51"/>
      <c r="E30" s="50"/>
      <c r="F30" s="50"/>
      <c r="G30" s="51"/>
      <c r="H30" s="50"/>
      <c r="I30" s="51"/>
      <c r="J30" s="50"/>
      <c r="K30" s="51"/>
      <c r="L30" s="51"/>
      <c r="M30" s="51"/>
      <c r="N30" s="86" t="e">
        <v>#DIV/0!</v>
      </c>
      <c r="O30" s="96"/>
      <c r="P30" s="96"/>
      <c r="Q30" s="96"/>
    </row>
    <row r="31" spans="1:17" s="46" customFormat="1" ht="18" customHeight="1" x14ac:dyDescent="0.25">
      <c r="A31" s="100" t="s">
        <v>2629</v>
      </c>
      <c r="B31" s="101" t="s">
        <v>2627</v>
      </c>
      <c r="C31" s="104" t="s">
        <v>2604</v>
      </c>
      <c r="D31" s="51"/>
      <c r="E31" s="50"/>
      <c r="F31" s="50"/>
      <c r="G31" s="51">
        <v>1200708837</v>
      </c>
      <c r="H31" s="50"/>
      <c r="I31" s="51">
        <v>1200708837</v>
      </c>
      <c r="J31" s="50">
        <v>203172009</v>
      </c>
      <c r="K31" s="51">
        <v>200904</v>
      </c>
      <c r="L31" s="51">
        <v>203372913</v>
      </c>
      <c r="M31" s="51">
        <v>997335924</v>
      </c>
      <c r="N31" s="86">
        <v>0.1693773767070226</v>
      </c>
      <c r="O31" s="96"/>
      <c r="P31" s="96"/>
      <c r="Q31" s="96"/>
    </row>
    <row r="32" spans="1:17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8"/>
      <c r="K32" s="97"/>
      <c r="L32" s="97"/>
      <c r="M32" s="97"/>
      <c r="N32" s="99"/>
      <c r="O32" s="96"/>
      <c r="P32" s="96"/>
      <c r="Q32" s="96"/>
    </row>
    <row r="33" spans="1:253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8"/>
      <c r="K33" s="97"/>
      <c r="L33" s="97"/>
      <c r="M33" s="97"/>
      <c r="N33" s="99"/>
      <c r="O33" s="96"/>
      <c r="P33" s="96"/>
      <c r="Q33" s="96"/>
    </row>
    <row r="34" spans="1:253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8"/>
      <c r="K34" s="97"/>
      <c r="L34" s="97"/>
      <c r="M34" s="97"/>
      <c r="N34" s="99"/>
      <c r="O34" s="96"/>
      <c r="P34" s="96"/>
      <c r="Q34" s="96"/>
    </row>
    <row r="35" spans="1:253" ht="15" thickBot="1" x14ac:dyDescent="0.25">
      <c r="B35" s="54"/>
      <c r="I35" s="54"/>
      <c r="J35" s="54"/>
      <c r="K35" s="54"/>
    </row>
    <row r="36" spans="1:253" ht="15" thickTop="1" x14ac:dyDescent="0.2">
      <c r="B36" s="115"/>
      <c r="I36" s="115"/>
      <c r="J36" s="115"/>
      <c r="K36" s="115"/>
    </row>
    <row r="37" spans="1:253" ht="18" x14ac:dyDescent="0.25">
      <c r="A37" s="52"/>
      <c r="B37" s="69" t="s">
        <v>2605</v>
      </c>
      <c r="C37" s="69"/>
      <c r="D37" s="69"/>
      <c r="E37" s="69"/>
      <c r="F37" s="73"/>
      <c r="G37" s="71"/>
      <c r="H37" s="69"/>
      <c r="I37" s="70" t="s">
        <v>2606</v>
      </c>
      <c r="J37" s="53"/>
      <c r="K37" s="52"/>
      <c r="L37" s="5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</row>
    <row r="38" spans="1:253" ht="18" x14ac:dyDescent="0.25">
      <c r="A38" s="52"/>
      <c r="B38" s="69" t="s">
        <v>2622</v>
      </c>
      <c r="C38" s="69"/>
      <c r="D38" s="69"/>
      <c r="E38" s="69"/>
      <c r="F38" s="73"/>
      <c r="G38" s="71"/>
      <c r="H38" s="69"/>
      <c r="I38" s="70" t="s">
        <v>2620</v>
      </c>
      <c r="J38" s="53"/>
      <c r="K38" s="52"/>
      <c r="L38" s="53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</row>
    <row r="39" spans="1:253" ht="18" x14ac:dyDescent="0.25">
      <c r="A39" s="52"/>
      <c r="B39" s="69" t="s">
        <v>2607</v>
      </c>
      <c r="C39" s="72"/>
      <c r="D39" s="72"/>
      <c r="E39" s="72"/>
      <c r="F39" s="73"/>
      <c r="G39" s="79"/>
      <c r="H39" s="72"/>
      <c r="I39" s="70" t="s">
        <v>2621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</row>
  </sheetData>
  <mergeCells count="17"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</mergeCells>
  <pageMargins left="1.1811023622047245" right="1.1811023622047245" top="0.74803149606299213" bottom="0.74803149606299213" header="0.31496062992125984" footer="0.31496062992125984"/>
  <pageSetup paperSize="5" scale="51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9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IV65536"/>
    </sheetView>
  </sheetViews>
  <sheetFormatPr baseColWidth="10" defaultRowHeight="14.25" x14ac:dyDescent="0.2"/>
  <cols>
    <col min="1" max="1" width="20.7109375" style="15" bestFit="1" customWidth="1"/>
    <col min="2" max="2" width="68.140625" style="15" customWidth="1"/>
    <col min="3" max="3" width="6.42578125" style="15" customWidth="1"/>
    <col min="4" max="4" width="17.85546875" style="15" customWidth="1"/>
    <col min="5" max="5" width="15.42578125" style="15" customWidth="1"/>
    <col min="6" max="6" width="21.140625" style="15" customWidth="1"/>
    <col min="7" max="7" width="18.28515625" style="59" customWidth="1"/>
    <col min="8" max="8" width="16.28515625" style="15" customWidth="1"/>
    <col min="9" max="9" width="18.85546875" style="15" customWidth="1"/>
    <col min="10" max="11" width="18.7109375" style="15" customWidth="1"/>
    <col min="12" max="12" width="19.28515625" style="15" customWidth="1"/>
    <col min="13" max="13" width="18.140625" style="15" customWidth="1"/>
    <col min="14" max="14" width="15" style="15" customWidth="1"/>
    <col min="15" max="15" width="16.5703125" style="15" bestFit="1" customWidth="1"/>
    <col min="16" max="16" width="17.42578125" style="15" bestFit="1" customWidth="1"/>
    <col min="17" max="17" width="18.140625" style="15" bestFit="1" customWidth="1"/>
    <col min="18" max="16384" width="11.42578125" style="15"/>
  </cols>
  <sheetData>
    <row r="1" spans="1:17" ht="34.5" customHeight="1" x14ac:dyDescent="0.2">
      <c r="A1" s="126" t="s">
        <v>2612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7" ht="35.25" customHeight="1" x14ac:dyDescent="0.2">
      <c r="A2" s="129" t="s">
        <v>2613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7" ht="34.5" customHeight="1" x14ac:dyDescent="0.2">
      <c r="A3" s="129" t="s">
        <v>2635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7" ht="12.75" customHeight="1" thickBot="1" x14ac:dyDescent="0.25">
      <c r="A4" s="74"/>
      <c r="B4" s="75"/>
      <c r="C4" s="75"/>
      <c r="D4" s="75"/>
      <c r="E4" s="75"/>
      <c r="F4" s="75"/>
      <c r="G4" s="76"/>
      <c r="H4" s="77"/>
      <c r="I4" s="76"/>
      <c r="J4" s="75"/>
      <c r="K4" s="76"/>
      <c r="L4" s="76"/>
      <c r="M4" s="75"/>
      <c r="N4" s="78"/>
    </row>
    <row r="5" spans="1:17" ht="15" customHeight="1" x14ac:dyDescent="0.25">
      <c r="A5" s="160" t="s">
        <v>2601</v>
      </c>
      <c r="B5" s="132" t="s">
        <v>2602</v>
      </c>
      <c r="C5" s="132" t="s">
        <v>2581</v>
      </c>
      <c r="D5" s="150" t="s">
        <v>2590</v>
      </c>
      <c r="E5" s="163" t="s">
        <v>2588</v>
      </c>
      <c r="F5" s="164"/>
      <c r="G5" s="164"/>
      <c r="H5" s="165"/>
      <c r="I5" s="150" t="s">
        <v>2589</v>
      </c>
      <c r="J5" s="150" t="s">
        <v>2591</v>
      </c>
      <c r="K5" s="150" t="s">
        <v>2592</v>
      </c>
      <c r="L5" s="150" t="s">
        <v>2593</v>
      </c>
      <c r="M5" s="150" t="s">
        <v>2594</v>
      </c>
      <c r="N5" s="153" t="s">
        <v>2595</v>
      </c>
    </row>
    <row r="6" spans="1:17" ht="24.75" customHeight="1" x14ac:dyDescent="0.25">
      <c r="A6" s="161"/>
      <c r="B6" s="133"/>
      <c r="C6" s="133"/>
      <c r="D6" s="151"/>
      <c r="E6" s="156" t="s">
        <v>2222</v>
      </c>
      <c r="F6" s="157"/>
      <c r="G6" s="144" t="s">
        <v>2587</v>
      </c>
      <c r="H6" s="142" t="s">
        <v>2586</v>
      </c>
      <c r="I6" s="151"/>
      <c r="J6" s="151"/>
      <c r="K6" s="151"/>
      <c r="L6" s="151"/>
      <c r="M6" s="151"/>
      <c r="N6" s="154"/>
    </row>
    <row r="7" spans="1:17" ht="15.75" thickBot="1" x14ac:dyDescent="0.3">
      <c r="A7" s="162"/>
      <c r="B7" s="159"/>
      <c r="C7" s="159"/>
      <c r="D7" s="152"/>
      <c r="E7" s="16" t="s">
        <v>2584</v>
      </c>
      <c r="F7" s="16" t="s">
        <v>2585</v>
      </c>
      <c r="G7" s="158"/>
      <c r="H7" s="159"/>
      <c r="I7" s="152"/>
      <c r="J7" s="152"/>
      <c r="K7" s="152"/>
      <c r="L7" s="152"/>
      <c r="M7" s="152"/>
      <c r="N7" s="155"/>
    </row>
    <row r="8" spans="1:17" s="22" customFormat="1" ht="18" customHeight="1" thickBot="1" x14ac:dyDescent="0.3">
      <c r="A8" s="17"/>
      <c r="B8" s="18" t="s">
        <v>2599</v>
      </c>
      <c r="C8" s="19" t="s">
        <v>2603</v>
      </c>
      <c r="D8" s="55">
        <v>2667307543</v>
      </c>
      <c r="E8" s="20">
        <v>0</v>
      </c>
      <c r="F8" s="20">
        <v>0</v>
      </c>
      <c r="G8" s="55">
        <v>2118790812</v>
      </c>
      <c r="H8" s="20">
        <v>0</v>
      </c>
      <c r="I8" s="55">
        <v>4786098355</v>
      </c>
      <c r="J8" s="55">
        <v>1992702907.48</v>
      </c>
      <c r="K8" s="55">
        <v>95531461.5</v>
      </c>
      <c r="L8" s="55">
        <v>2093780758.98</v>
      </c>
      <c r="M8" s="55">
        <v>2692317596.02</v>
      </c>
      <c r="N8" s="21">
        <v>0.43747131873975037</v>
      </c>
      <c r="O8" s="96"/>
      <c r="P8" s="96"/>
      <c r="Q8" s="96"/>
    </row>
    <row r="9" spans="1:17" s="22" customFormat="1" ht="18" customHeight="1" thickBot="1" x14ac:dyDescent="0.3">
      <c r="A9" s="23">
        <v>0</v>
      </c>
      <c r="B9" s="24" t="s">
        <v>2598</v>
      </c>
      <c r="C9" s="25" t="s">
        <v>2604</v>
      </c>
      <c r="D9" s="27">
        <v>300000000</v>
      </c>
      <c r="E9" s="26">
        <v>0</v>
      </c>
      <c r="F9" s="26">
        <v>0</v>
      </c>
      <c r="G9" s="27">
        <v>918081975</v>
      </c>
      <c r="H9" s="26">
        <v>0</v>
      </c>
      <c r="I9" s="27">
        <v>1218081975</v>
      </c>
      <c r="J9" s="27">
        <v>1218081975</v>
      </c>
      <c r="K9" s="27">
        <v>0</v>
      </c>
      <c r="L9" s="27">
        <v>1218081975</v>
      </c>
      <c r="M9" s="27">
        <v>0</v>
      </c>
      <c r="N9" s="28">
        <v>1</v>
      </c>
      <c r="P9" s="96"/>
      <c r="Q9" s="96"/>
    </row>
    <row r="10" spans="1:17" s="22" customFormat="1" ht="18" customHeight="1" x14ac:dyDescent="0.25">
      <c r="A10" s="29">
        <v>1</v>
      </c>
      <c r="B10" s="30" t="s">
        <v>8</v>
      </c>
      <c r="C10" s="31" t="s">
        <v>2603</v>
      </c>
      <c r="D10" s="56">
        <v>2367307543</v>
      </c>
      <c r="E10" s="56">
        <v>0</v>
      </c>
      <c r="F10" s="56">
        <v>0</v>
      </c>
      <c r="G10" s="56">
        <v>1200708837</v>
      </c>
      <c r="H10" s="56">
        <v>0</v>
      </c>
      <c r="I10" s="56">
        <v>2367307543</v>
      </c>
      <c r="J10" s="56">
        <v>571248019.48000002</v>
      </c>
      <c r="K10" s="56">
        <v>95531461.5</v>
      </c>
      <c r="L10" s="56">
        <v>666779480.98000002</v>
      </c>
      <c r="M10" s="56">
        <v>1700528062.02</v>
      </c>
      <c r="N10" s="60">
        <v>0.33185227418532953</v>
      </c>
      <c r="P10" s="96"/>
      <c r="Q10" s="96"/>
    </row>
    <row r="11" spans="1:17" s="22" customFormat="1" ht="18" customHeight="1" x14ac:dyDescent="0.25">
      <c r="A11" s="34" t="s">
        <v>11</v>
      </c>
      <c r="B11" s="35" t="s">
        <v>10</v>
      </c>
      <c r="C11" s="36" t="s">
        <v>2603</v>
      </c>
      <c r="D11" s="57">
        <v>2356307543</v>
      </c>
      <c r="E11" s="37">
        <v>0</v>
      </c>
      <c r="F11" s="37">
        <v>0</v>
      </c>
      <c r="G11" s="57">
        <v>0</v>
      </c>
      <c r="H11" s="37">
        <v>0</v>
      </c>
      <c r="I11" s="57">
        <v>2356307543</v>
      </c>
      <c r="J11" s="57">
        <v>570820014</v>
      </c>
      <c r="K11" s="57">
        <v>95419311</v>
      </c>
      <c r="L11" s="57">
        <v>666239325</v>
      </c>
      <c r="M11" s="57">
        <v>1690068218</v>
      </c>
      <c r="N11" s="38">
        <v>0.28274718509442043</v>
      </c>
      <c r="P11" s="96"/>
      <c r="Q11" s="96"/>
    </row>
    <row r="12" spans="1:17" s="22" customFormat="1" ht="18" customHeight="1" x14ac:dyDescent="0.25">
      <c r="A12" s="34" t="s">
        <v>172</v>
      </c>
      <c r="B12" s="35" t="s">
        <v>171</v>
      </c>
      <c r="C12" s="36" t="s">
        <v>2603</v>
      </c>
      <c r="D12" s="57">
        <v>2356307543</v>
      </c>
      <c r="E12" s="37">
        <v>0</v>
      </c>
      <c r="F12" s="37">
        <v>0</v>
      </c>
      <c r="G12" s="57">
        <v>0</v>
      </c>
      <c r="H12" s="37">
        <v>0</v>
      </c>
      <c r="I12" s="57">
        <v>2356307543</v>
      </c>
      <c r="J12" s="57">
        <v>570820014</v>
      </c>
      <c r="K12" s="57">
        <v>95419311</v>
      </c>
      <c r="L12" s="57">
        <v>666239325</v>
      </c>
      <c r="M12" s="57">
        <v>1690068218</v>
      </c>
      <c r="N12" s="38">
        <v>0.28274718509442043</v>
      </c>
      <c r="P12" s="96"/>
      <c r="Q12" s="96"/>
    </row>
    <row r="13" spans="1:17" s="22" customFormat="1" ht="18" customHeight="1" x14ac:dyDescent="0.25">
      <c r="A13" s="34" t="s">
        <v>175</v>
      </c>
      <c r="B13" s="35" t="s">
        <v>174</v>
      </c>
      <c r="C13" s="36" t="s">
        <v>2603</v>
      </c>
      <c r="D13" s="57">
        <v>1006307543</v>
      </c>
      <c r="E13" s="37">
        <v>0</v>
      </c>
      <c r="F13" s="37">
        <v>0</v>
      </c>
      <c r="G13" s="57">
        <v>0</v>
      </c>
      <c r="H13" s="37">
        <v>0</v>
      </c>
      <c r="I13" s="57">
        <v>1006307543</v>
      </c>
      <c r="J13" s="57">
        <v>258565597</v>
      </c>
      <c r="K13" s="57">
        <v>71099892</v>
      </c>
      <c r="L13" s="57">
        <v>329665489</v>
      </c>
      <c r="M13" s="57">
        <v>676642054</v>
      </c>
      <c r="N13" s="38">
        <v>0.32759914331676632</v>
      </c>
      <c r="P13" s="96"/>
      <c r="Q13" s="96"/>
    </row>
    <row r="14" spans="1:17" s="22" customFormat="1" ht="18" customHeight="1" thickBot="1" x14ac:dyDescent="0.3">
      <c r="A14" s="39" t="s">
        <v>178</v>
      </c>
      <c r="B14" s="40" t="s">
        <v>177</v>
      </c>
      <c r="C14" s="41" t="s">
        <v>2603</v>
      </c>
      <c r="D14" s="58">
        <v>1006307543</v>
      </c>
      <c r="E14" s="42">
        <v>0</v>
      </c>
      <c r="F14" s="42">
        <v>0</v>
      </c>
      <c r="G14" s="58">
        <v>0</v>
      </c>
      <c r="H14" s="42">
        <v>0</v>
      </c>
      <c r="I14" s="58">
        <v>1006307543</v>
      </c>
      <c r="J14" s="58">
        <v>258565597</v>
      </c>
      <c r="K14" s="58">
        <v>71099892</v>
      </c>
      <c r="L14" s="58">
        <v>329665489</v>
      </c>
      <c r="M14" s="58">
        <v>676642054</v>
      </c>
      <c r="N14" s="43">
        <v>0.32759914331676632</v>
      </c>
      <c r="P14" s="96"/>
      <c r="Q14" s="96"/>
    </row>
    <row r="15" spans="1:17" s="46" customFormat="1" ht="18" customHeight="1" thickBot="1" x14ac:dyDescent="0.3">
      <c r="A15" s="44" t="s">
        <v>238</v>
      </c>
      <c r="B15" s="45" t="s">
        <v>2609</v>
      </c>
      <c r="C15" s="25" t="s">
        <v>2604</v>
      </c>
      <c r="D15" s="27">
        <v>1006307543</v>
      </c>
      <c r="E15" s="26">
        <v>0</v>
      </c>
      <c r="F15" s="26">
        <v>0</v>
      </c>
      <c r="G15" s="27">
        <v>0</v>
      </c>
      <c r="H15" s="26">
        <v>0</v>
      </c>
      <c r="I15" s="27">
        <v>1006307543</v>
      </c>
      <c r="J15" s="27">
        <v>258565597</v>
      </c>
      <c r="K15" s="27">
        <v>71099892</v>
      </c>
      <c r="L15" s="27">
        <v>329665489</v>
      </c>
      <c r="M15" s="27">
        <v>676642054</v>
      </c>
      <c r="N15" s="28">
        <v>0.32759914331676632</v>
      </c>
      <c r="P15" s="96"/>
      <c r="Q15" s="96"/>
    </row>
    <row r="16" spans="1:17" s="22" customFormat="1" ht="18" customHeight="1" x14ac:dyDescent="0.25">
      <c r="A16" s="47" t="s">
        <v>628</v>
      </c>
      <c r="B16" s="30" t="s">
        <v>627</v>
      </c>
      <c r="C16" s="31" t="s">
        <v>2603</v>
      </c>
      <c r="D16" s="56">
        <v>1350000000</v>
      </c>
      <c r="E16" s="32">
        <v>0</v>
      </c>
      <c r="F16" s="32">
        <v>0</v>
      </c>
      <c r="G16" s="56">
        <v>0</v>
      </c>
      <c r="H16" s="32">
        <v>0</v>
      </c>
      <c r="I16" s="56">
        <v>1350000000</v>
      </c>
      <c r="J16" s="32">
        <v>312254417</v>
      </c>
      <c r="K16" s="56">
        <v>24319419</v>
      </c>
      <c r="L16" s="56">
        <v>336573836</v>
      </c>
      <c r="M16" s="56">
        <v>1013426164</v>
      </c>
      <c r="N16" s="33">
        <v>0.24931395259259259</v>
      </c>
      <c r="P16" s="96"/>
      <c r="Q16" s="96"/>
    </row>
    <row r="17" spans="1:17" s="22" customFormat="1" ht="21" customHeight="1" x14ac:dyDescent="0.25">
      <c r="A17" s="87" t="s">
        <v>631</v>
      </c>
      <c r="B17" s="88" t="s">
        <v>630</v>
      </c>
      <c r="C17" s="89" t="s">
        <v>2603</v>
      </c>
      <c r="D17" s="90">
        <v>1350000000</v>
      </c>
      <c r="E17" s="90">
        <v>0</v>
      </c>
      <c r="F17" s="90">
        <v>0</v>
      </c>
      <c r="G17" s="90">
        <v>0</v>
      </c>
      <c r="H17" s="90">
        <v>0</v>
      </c>
      <c r="I17" s="90">
        <v>1350000000</v>
      </c>
      <c r="J17" s="90">
        <v>312254417</v>
      </c>
      <c r="K17" s="90">
        <v>24319419</v>
      </c>
      <c r="L17" s="90">
        <v>336573836</v>
      </c>
      <c r="M17" s="90">
        <v>1013426164</v>
      </c>
      <c r="N17" s="91">
        <v>0.24931395259259259</v>
      </c>
      <c r="P17" s="96"/>
      <c r="Q17" s="96"/>
    </row>
    <row r="18" spans="1:17" s="46" customFormat="1" ht="18" customHeight="1" x14ac:dyDescent="0.25">
      <c r="A18" s="48" t="s">
        <v>2597</v>
      </c>
      <c r="B18" s="48" t="s">
        <v>2610</v>
      </c>
      <c r="C18" s="49" t="s">
        <v>2604</v>
      </c>
      <c r="D18" s="51">
        <v>427250000</v>
      </c>
      <c r="E18" s="50">
        <v>0</v>
      </c>
      <c r="F18" s="50">
        <v>0</v>
      </c>
      <c r="G18" s="51">
        <v>0</v>
      </c>
      <c r="H18" s="50">
        <v>0</v>
      </c>
      <c r="I18" s="51">
        <v>427250000</v>
      </c>
      <c r="J18" s="50">
        <v>213618610</v>
      </c>
      <c r="K18" s="51">
        <v>0</v>
      </c>
      <c r="L18" s="51">
        <v>213618610</v>
      </c>
      <c r="M18" s="51">
        <v>213631390</v>
      </c>
      <c r="N18" s="86">
        <v>0.49998504388531306</v>
      </c>
      <c r="P18" s="96"/>
      <c r="Q18" s="96"/>
    </row>
    <row r="19" spans="1:17" s="46" customFormat="1" ht="15" x14ac:dyDescent="0.25">
      <c r="A19" s="48" t="s">
        <v>2611</v>
      </c>
      <c r="B19" s="48" t="s">
        <v>2625</v>
      </c>
      <c r="C19" s="49"/>
      <c r="D19" s="51">
        <v>200000000</v>
      </c>
      <c r="E19" s="50"/>
      <c r="F19" s="50"/>
      <c r="G19" s="68"/>
      <c r="H19" s="50"/>
      <c r="I19" s="51">
        <v>200000000</v>
      </c>
      <c r="J19" s="50">
        <v>98635807</v>
      </c>
      <c r="K19" s="51">
        <v>24319419</v>
      </c>
      <c r="L19" s="51">
        <v>122955226</v>
      </c>
      <c r="M19" s="51">
        <v>77044774</v>
      </c>
      <c r="N19" s="86">
        <v>0.61477612999999998</v>
      </c>
      <c r="P19" s="96"/>
      <c r="Q19" s="96"/>
    </row>
    <row r="20" spans="1:17" s="46" customFormat="1" ht="15" x14ac:dyDescent="0.25">
      <c r="A20" s="48" t="s">
        <v>2600</v>
      </c>
      <c r="B20" s="48" t="s">
        <v>2608</v>
      </c>
      <c r="C20" s="49"/>
      <c r="D20" s="51">
        <v>722750000</v>
      </c>
      <c r="E20" s="50">
        <v>0</v>
      </c>
      <c r="F20" s="50"/>
      <c r="G20" s="68"/>
      <c r="H20" s="50"/>
      <c r="I20" s="51">
        <v>722750000</v>
      </c>
      <c r="J20" s="50">
        <v>0</v>
      </c>
      <c r="K20" s="51">
        <v>0</v>
      </c>
      <c r="L20" s="51">
        <v>0</v>
      </c>
      <c r="M20" s="51">
        <v>722750000</v>
      </c>
      <c r="N20" s="86">
        <v>0</v>
      </c>
      <c r="P20" s="96"/>
      <c r="Q20" s="96"/>
    </row>
    <row r="21" spans="1:17" s="22" customFormat="1" ht="18" customHeight="1" x14ac:dyDescent="0.25">
      <c r="A21" s="80" t="s">
        <v>634</v>
      </c>
      <c r="B21" s="81" t="s">
        <v>633</v>
      </c>
      <c r="C21" s="82" t="s">
        <v>2603</v>
      </c>
      <c r="D21" s="67">
        <v>11000000</v>
      </c>
      <c r="E21" s="83">
        <v>0</v>
      </c>
      <c r="F21" s="83">
        <v>0</v>
      </c>
      <c r="G21" s="67">
        <v>0</v>
      </c>
      <c r="H21" s="83">
        <v>0</v>
      </c>
      <c r="I21" s="67">
        <v>11000000</v>
      </c>
      <c r="J21" s="83">
        <v>428005.48</v>
      </c>
      <c r="K21" s="67">
        <v>112150.5</v>
      </c>
      <c r="L21" s="67">
        <v>540155.98</v>
      </c>
      <c r="M21" s="67">
        <v>10459844.02</v>
      </c>
      <c r="N21" s="84">
        <v>4.910508909090909E-2</v>
      </c>
      <c r="P21" s="96"/>
      <c r="Q21" s="96"/>
    </row>
    <row r="22" spans="1:17" s="22" customFormat="1" ht="18" customHeight="1" x14ac:dyDescent="0.25">
      <c r="A22" s="34" t="s">
        <v>716</v>
      </c>
      <c r="B22" s="35" t="s">
        <v>715</v>
      </c>
      <c r="C22" s="36" t="s">
        <v>2603</v>
      </c>
      <c r="D22" s="57">
        <v>11000000</v>
      </c>
      <c r="E22" s="37">
        <v>0</v>
      </c>
      <c r="F22" s="37">
        <v>0</v>
      </c>
      <c r="G22" s="57">
        <v>0</v>
      </c>
      <c r="H22" s="37">
        <v>0</v>
      </c>
      <c r="I22" s="57">
        <v>11000000</v>
      </c>
      <c r="J22" s="37">
        <v>428005.48</v>
      </c>
      <c r="K22" s="57">
        <v>112150.5</v>
      </c>
      <c r="L22" s="57">
        <v>540155.98</v>
      </c>
      <c r="M22" s="57">
        <v>10459844.02</v>
      </c>
      <c r="N22" s="38">
        <v>4.910508909090909E-2</v>
      </c>
      <c r="P22" s="96"/>
      <c r="Q22" s="96"/>
    </row>
    <row r="23" spans="1:17" s="22" customFormat="1" ht="18" customHeight="1" thickBot="1" x14ac:dyDescent="0.3">
      <c r="A23" s="39" t="s">
        <v>719</v>
      </c>
      <c r="B23" s="40" t="s">
        <v>718</v>
      </c>
      <c r="C23" s="41" t="s">
        <v>2603</v>
      </c>
      <c r="D23" s="58">
        <v>5000000</v>
      </c>
      <c r="E23" s="42">
        <v>0</v>
      </c>
      <c r="F23" s="42">
        <v>0</v>
      </c>
      <c r="G23" s="58">
        <v>0</v>
      </c>
      <c r="H23" s="42">
        <v>0</v>
      </c>
      <c r="I23" s="58">
        <v>5000000</v>
      </c>
      <c r="J23" s="42">
        <v>0</v>
      </c>
      <c r="K23" s="58">
        <v>0</v>
      </c>
      <c r="L23" s="58">
        <v>0</v>
      </c>
      <c r="M23" s="58">
        <v>5000000</v>
      </c>
      <c r="N23" s="43">
        <v>0</v>
      </c>
      <c r="P23" s="96"/>
      <c r="Q23" s="96"/>
    </row>
    <row r="24" spans="1:17" s="46" customFormat="1" ht="18" customHeight="1" thickBot="1" x14ac:dyDescent="0.3">
      <c r="A24" s="44" t="s">
        <v>740</v>
      </c>
      <c r="B24" s="45" t="s">
        <v>739</v>
      </c>
      <c r="C24" s="25" t="s">
        <v>2604</v>
      </c>
      <c r="D24" s="27">
        <v>5000000</v>
      </c>
      <c r="E24" s="26">
        <v>0</v>
      </c>
      <c r="F24" s="26">
        <v>0</v>
      </c>
      <c r="G24" s="27">
        <v>0</v>
      </c>
      <c r="H24" s="26">
        <v>0</v>
      </c>
      <c r="I24" s="27">
        <v>5000000</v>
      </c>
      <c r="J24" s="26">
        <v>0</v>
      </c>
      <c r="K24" s="27">
        <v>0</v>
      </c>
      <c r="L24" s="27">
        <v>0</v>
      </c>
      <c r="M24" s="27">
        <v>5000000</v>
      </c>
      <c r="N24" s="28">
        <v>0</v>
      </c>
      <c r="P24" s="96"/>
      <c r="Q24" s="96"/>
    </row>
    <row r="25" spans="1:17" s="22" customFormat="1" ht="18" customHeight="1" x14ac:dyDescent="0.25">
      <c r="A25" s="47" t="s">
        <v>782</v>
      </c>
      <c r="B25" s="30" t="s">
        <v>781</v>
      </c>
      <c r="C25" s="31" t="s">
        <v>2603</v>
      </c>
      <c r="D25" s="56">
        <v>6000000</v>
      </c>
      <c r="E25" s="32">
        <v>0</v>
      </c>
      <c r="F25" s="32">
        <v>0</v>
      </c>
      <c r="G25" s="56">
        <v>0</v>
      </c>
      <c r="H25" s="32">
        <v>0</v>
      </c>
      <c r="I25" s="56">
        <v>6000000</v>
      </c>
      <c r="J25" s="32">
        <v>428005.48</v>
      </c>
      <c r="K25" s="56">
        <v>112150.5</v>
      </c>
      <c r="L25" s="56">
        <v>540155.98</v>
      </c>
      <c r="M25" s="56">
        <v>5459844.0199999996</v>
      </c>
      <c r="N25" s="33">
        <v>9.0025996666666663E-2</v>
      </c>
      <c r="P25" s="96"/>
      <c r="Q25" s="96"/>
    </row>
    <row r="26" spans="1:17" s="22" customFormat="1" ht="18" customHeight="1" thickBot="1" x14ac:dyDescent="0.3">
      <c r="A26" s="39" t="s">
        <v>785</v>
      </c>
      <c r="B26" s="40" t="s">
        <v>784</v>
      </c>
      <c r="C26" s="41" t="s">
        <v>2603</v>
      </c>
      <c r="D26" s="58">
        <v>6000000</v>
      </c>
      <c r="E26" s="42">
        <v>0</v>
      </c>
      <c r="F26" s="42">
        <v>0</v>
      </c>
      <c r="G26" s="58">
        <v>0</v>
      </c>
      <c r="H26" s="42">
        <v>0</v>
      </c>
      <c r="I26" s="58">
        <v>6000000</v>
      </c>
      <c r="J26" s="42">
        <v>428005.48</v>
      </c>
      <c r="K26" s="58">
        <v>112150.5</v>
      </c>
      <c r="L26" s="58">
        <v>540155.98</v>
      </c>
      <c r="M26" s="58">
        <v>5459844.0199999996</v>
      </c>
      <c r="N26" s="43">
        <v>9.0025996666666663E-2</v>
      </c>
      <c r="P26" s="96"/>
      <c r="Q26" s="96"/>
    </row>
    <row r="27" spans="1:17" s="46" customFormat="1" ht="18" customHeight="1" thickBot="1" x14ac:dyDescent="0.3">
      <c r="A27" s="61" t="s">
        <v>826</v>
      </c>
      <c r="B27" s="62" t="s">
        <v>825</v>
      </c>
      <c r="C27" s="63" t="s">
        <v>2604</v>
      </c>
      <c r="D27" s="27">
        <v>6000000</v>
      </c>
      <c r="E27" s="26">
        <v>0</v>
      </c>
      <c r="F27" s="26">
        <v>0</v>
      </c>
      <c r="G27" s="27">
        <v>0</v>
      </c>
      <c r="H27" s="26">
        <v>0</v>
      </c>
      <c r="I27" s="27">
        <v>6000000</v>
      </c>
      <c r="J27" s="65">
        <v>428005.48</v>
      </c>
      <c r="K27" s="64">
        <v>112150.5</v>
      </c>
      <c r="L27" s="64">
        <v>540155.98</v>
      </c>
      <c r="M27" s="64">
        <v>5459844.0199999996</v>
      </c>
      <c r="N27" s="66">
        <v>9.0025996666666663E-2</v>
      </c>
      <c r="P27" s="96"/>
      <c r="Q27" s="96"/>
    </row>
    <row r="28" spans="1:17" s="22" customFormat="1" ht="18" customHeight="1" x14ac:dyDescent="0.25">
      <c r="A28" s="102" t="s">
        <v>2626</v>
      </c>
      <c r="B28" s="103" t="s">
        <v>2627</v>
      </c>
      <c r="C28" s="110" t="s">
        <v>2603</v>
      </c>
      <c r="D28" s="56"/>
      <c r="E28" s="32"/>
      <c r="F28" s="32"/>
      <c r="G28" s="56">
        <v>1200708837</v>
      </c>
      <c r="H28" s="32"/>
      <c r="I28" s="56">
        <v>1200708837</v>
      </c>
      <c r="J28" s="32">
        <v>203372913</v>
      </c>
      <c r="K28" s="56">
        <v>0</v>
      </c>
      <c r="L28" s="56">
        <v>208919303</v>
      </c>
      <c r="M28" s="56">
        <v>991789534</v>
      </c>
      <c r="N28" s="86">
        <v>0.17399663978653637</v>
      </c>
      <c r="O28" s="96"/>
      <c r="P28" s="96"/>
      <c r="Q28" s="96"/>
    </row>
    <row r="29" spans="1:17" s="22" customFormat="1" ht="18" customHeight="1" x14ac:dyDescent="0.25">
      <c r="A29" s="102" t="s">
        <v>2628</v>
      </c>
      <c r="B29" s="103" t="s">
        <v>2631</v>
      </c>
      <c r="C29" s="110" t="s">
        <v>2603</v>
      </c>
      <c r="D29" s="57"/>
      <c r="E29" s="37"/>
      <c r="F29" s="37"/>
      <c r="G29" s="57"/>
      <c r="H29" s="37"/>
      <c r="I29" s="57">
        <v>1200708837</v>
      </c>
      <c r="J29" s="37">
        <v>203372913</v>
      </c>
      <c r="K29" s="57">
        <v>0</v>
      </c>
      <c r="L29" s="57">
        <v>208919303</v>
      </c>
      <c r="M29" s="57">
        <v>991789534</v>
      </c>
      <c r="N29" s="86">
        <v>0.17399663978653637</v>
      </c>
      <c r="O29" s="96"/>
      <c r="P29" s="96"/>
      <c r="Q29" s="96"/>
    </row>
    <row r="30" spans="1:17" s="46" customFormat="1" ht="18" hidden="1" customHeight="1" x14ac:dyDescent="0.25">
      <c r="A30" s="100" t="s">
        <v>2629</v>
      </c>
      <c r="B30" s="101" t="s">
        <v>2630</v>
      </c>
      <c r="C30" s="104" t="s">
        <v>2604</v>
      </c>
      <c r="D30" s="51"/>
      <c r="E30" s="50"/>
      <c r="F30" s="50"/>
      <c r="G30" s="51"/>
      <c r="H30" s="50"/>
      <c r="I30" s="51"/>
      <c r="J30" s="50"/>
      <c r="K30" s="51">
        <v>0</v>
      </c>
      <c r="L30" s="51"/>
      <c r="M30" s="51"/>
      <c r="N30" s="86" t="e">
        <v>#DIV/0!</v>
      </c>
      <c r="O30" s="96"/>
      <c r="P30" s="96"/>
      <c r="Q30" s="96"/>
    </row>
    <row r="31" spans="1:17" s="46" customFormat="1" ht="18" customHeight="1" x14ac:dyDescent="0.25">
      <c r="A31" s="100" t="s">
        <v>2629</v>
      </c>
      <c r="B31" s="101" t="s">
        <v>2627</v>
      </c>
      <c r="C31" s="104" t="s">
        <v>2604</v>
      </c>
      <c r="D31" s="51"/>
      <c r="E31" s="50"/>
      <c r="F31" s="50"/>
      <c r="G31" s="51">
        <v>1200708837</v>
      </c>
      <c r="H31" s="50"/>
      <c r="I31" s="51">
        <v>1200708837</v>
      </c>
      <c r="J31" s="50">
        <v>203372913</v>
      </c>
      <c r="K31" s="51">
        <v>5546390</v>
      </c>
      <c r="L31" s="51">
        <v>208919303</v>
      </c>
      <c r="M31" s="51">
        <v>991789534</v>
      </c>
      <c r="N31" s="86">
        <v>0.17399663978653637</v>
      </c>
      <c r="O31" s="96"/>
      <c r="P31" s="96"/>
      <c r="Q31" s="96"/>
    </row>
    <row r="32" spans="1:17" s="46" customFormat="1" ht="18" customHeight="1" x14ac:dyDescent="0.25">
      <c r="A32" s="111"/>
      <c r="B32" s="111"/>
      <c r="C32" s="112"/>
      <c r="D32" s="97"/>
      <c r="E32" s="98"/>
      <c r="F32" s="98"/>
      <c r="G32" s="97"/>
      <c r="H32" s="98"/>
      <c r="I32" s="97"/>
      <c r="J32" s="98"/>
      <c r="K32" s="97"/>
      <c r="L32" s="97"/>
      <c r="M32" s="97"/>
      <c r="N32" s="99"/>
      <c r="O32" s="96"/>
      <c r="P32" s="96"/>
      <c r="Q32" s="96"/>
    </row>
    <row r="33" spans="1:253" s="46" customFormat="1" ht="18" customHeight="1" x14ac:dyDescent="0.25">
      <c r="A33" s="111"/>
      <c r="B33" s="111"/>
      <c r="C33" s="112"/>
      <c r="D33" s="97"/>
      <c r="E33" s="98"/>
      <c r="F33" s="98"/>
      <c r="G33" s="97"/>
      <c r="H33" s="98"/>
      <c r="I33" s="97"/>
      <c r="J33" s="98"/>
      <c r="K33" s="97"/>
      <c r="L33" s="97"/>
      <c r="M33" s="97"/>
      <c r="N33" s="99"/>
      <c r="O33" s="96"/>
      <c r="P33" s="96"/>
      <c r="Q33" s="96"/>
    </row>
    <row r="34" spans="1:253" s="46" customFormat="1" ht="18" customHeight="1" x14ac:dyDescent="0.25">
      <c r="A34" s="111"/>
      <c r="B34" s="111"/>
      <c r="C34" s="112"/>
      <c r="D34" s="97"/>
      <c r="E34" s="98"/>
      <c r="F34" s="98"/>
      <c r="G34" s="97"/>
      <c r="H34" s="98"/>
      <c r="I34" s="97"/>
      <c r="J34" s="98"/>
      <c r="K34" s="97"/>
      <c r="L34" s="97"/>
      <c r="M34" s="97"/>
      <c r="N34" s="99"/>
      <c r="O34" s="96"/>
      <c r="P34" s="96"/>
      <c r="Q34" s="96"/>
    </row>
    <row r="35" spans="1:253" ht="15" thickBot="1" x14ac:dyDescent="0.25">
      <c r="B35" s="54"/>
      <c r="I35" s="54"/>
      <c r="J35" s="54"/>
      <c r="K35" s="54"/>
    </row>
    <row r="36" spans="1:253" ht="15" thickTop="1" x14ac:dyDescent="0.2">
      <c r="B36" s="115"/>
      <c r="I36" s="115"/>
      <c r="J36" s="115"/>
      <c r="K36" s="115"/>
    </row>
    <row r="37" spans="1:253" ht="18" x14ac:dyDescent="0.25">
      <c r="A37" s="52"/>
      <c r="B37" s="69" t="s">
        <v>2605</v>
      </c>
      <c r="C37" s="69"/>
      <c r="D37" s="69"/>
      <c r="E37" s="69"/>
      <c r="F37" s="73"/>
      <c r="G37" s="71"/>
      <c r="H37" s="69"/>
      <c r="I37" s="70" t="s">
        <v>2606</v>
      </c>
      <c r="J37" s="53"/>
      <c r="K37" s="52"/>
      <c r="L37" s="5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</row>
    <row r="38" spans="1:253" ht="18" x14ac:dyDescent="0.25">
      <c r="A38" s="52"/>
      <c r="B38" s="69" t="s">
        <v>2622</v>
      </c>
      <c r="C38" s="69"/>
      <c r="D38" s="69"/>
      <c r="E38" s="69"/>
      <c r="F38" s="73"/>
      <c r="G38" s="71"/>
      <c r="H38" s="69"/>
      <c r="I38" s="70" t="s">
        <v>2620</v>
      </c>
      <c r="J38" s="53"/>
      <c r="K38" s="52"/>
      <c r="L38" s="53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</row>
    <row r="39" spans="1:253" ht="18" x14ac:dyDescent="0.25">
      <c r="A39" s="52"/>
      <c r="B39" s="69" t="s">
        <v>2607</v>
      </c>
      <c r="C39" s="72"/>
      <c r="D39" s="72"/>
      <c r="E39" s="72"/>
      <c r="F39" s="73"/>
      <c r="G39" s="79"/>
      <c r="H39" s="72"/>
      <c r="I39" s="70" t="s">
        <v>2621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</row>
  </sheetData>
  <mergeCells count="17"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  <mergeCell ref="K5:K7"/>
    <mergeCell ref="L5:L7"/>
    <mergeCell ref="M5:M7"/>
    <mergeCell ref="N5:N7"/>
    <mergeCell ref="E6:F6"/>
    <mergeCell ref="G6:G7"/>
    <mergeCell ref="H6:H7"/>
  </mergeCells>
  <pageMargins left="1.1811023622047245" right="1.1811023622047245" top="0.74803149606299213" bottom="0.74803149606299213" header="0.31496062992125984" footer="0.31496062992125984"/>
  <pageSetup paperSize="5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ID_PRE-Concepto V.1012-09</vt:lpstr>
      <vt:lpstr>COD_SREC-OEI V.1012-09</vt:lpstr>
      <vt:lpstr>COD_SREC-DestinacionesV.1012-09</vt:lpstr>
      <vt:lpstr>ENE</vt:lpstr>
      <vt:lpstr>FEBRERO</vt:lpstr>
      <vt:lpstr>vigencia tesorería V.1012-10</vt:lpstr>
      <vt:lpstr>MARZO</vt:lpstr>
      <vt:lpstr>ABRIL</vt:lpstr>
      <vt:lpstr>MAYO</vt:lpstr>
      <vt:lpstr>JUNIO</vt:lpstr>
      <vt:lpstr>JULIO</vt:lpstr>
      <vt:lpstr>AGOSTO</vt:lpstr>
      <vt:lpstr>SEPT</vt:lpstr>
      <vt:lpstr>OCTUB</vt:lpstr>
      <vt:lpstr>NOVI</vt:lpstr>
      <vt:lpstr>DICI</vt:lpstr>
      <vt:lpstr>ENE!Títulos_a_imprimir</vt:lpstr>
      <vt:lpstr>FEBRERO!Títulos_a_imprimir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admin</cp:lastModifiedBy>
  <cp:lastPrinted>2019-12-12T20:50:48Z</cp:lastPrinted>
  <dcterms:created xsi:type="dcterms:W3CDTF">2014-10-02T19:49:20Z</dcterms:created>
  <dcterms:modified xsi:type="dcterms:W3CDTF">2019-12-23T21:27:40Z</dcterms:modified>
</cp:coreProperties>
</file>