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Avance Plan de Mejoramiento" sheetId="2" r:id="rId1"/>
    <sheet name="Hoja1" sheetId="1" r:id="rId2"/>
  </sheets>
  <externalReferences>
    <externalReference r:id="rId3"/>
  </externalReferences>
  <definedNames>
    <definedName name="_xlnm.Print_Area" localSheetId="0">'Avance Plan de Mejoramiento'!$A$1:$T$288</definedName>
    <definedName name="_xlnm.Print_Titles" localSheetId="0">'Avance Plan de Mejoramiento'!$12:$13</definedName>
  </definedNames>
  <calcPr calcId="145621"/>
</workbook>
</file>

<file path=xl/calcChain.xml><?xml version="1.0" encoding="utf-8"?>
<calcChain xmlns="http://schemas.openxmlformats.org/spreadsheetml/2006/main">
  <c r="R270" i="2" l="1"/>
  <c r="Q275" i="2" s="1"/>
  <c r="Q270" i="2"/>
  <c r="Q277" i="2" s="1"/>
  <c r="R269" i="2"/>
  <c r="Q269" i="2"/>
  <c r="P269" i="2"/>
  <c r="P270" i="2" s="1"/>
  <c r="Q278" i="2" s="1"/>
  <c r="O269" i="2"/>
  <c r="M269" i="2"/>
  <c r="Q276" i="2" s="1"/>
  <c r="R232" i="2"/>
  <c r="O232" i="2"/>
  <c r="M232" i="2"/>
  <c r="P232" i="2" s="1"/>
  <c r="Q232" i="2" s="1"/>
  <c r="R231" i="2"/>
  <c r="Q231" i="2"/>
  <c r="O231" i="2"/>
  <c r="M231" i="2"/>
  <c r="P231" i="2" s="1"/>
  <c r="R230" i="2"/>
  <c r="Q230" i="2"/>
  <c r="O230" i="2"/>
  <c r="P230" i="2" s="1"/>
  <c r="M230" i="2"/>
  <c r="R229" i="2"/>
  <c r="Q229" i="2"/>
  <c r="P229" i="2"/>
  <c r="O229" i="2"/>
  <c r="M229" i="2"/>
  <c r="R228" i="2"/>
  <c r="Q228" i="2"/>
  <c r="O228" i="2"/>
  <c r="M228" i="2"/>
  <c r="P228" i="2" s="1"/>
  <c r="R227" i="2"/>
  <c r="Q227" i="2"/>
  <c r="O227" i="2"/>
  <c r="M227" i="2"/>
  <c r="P227" i="2" s="1"/>
  <c r="R226" i="2"/>
  <c r="Q226" i="2"/>
  <c r="O226" i="2"/>
  <c r="P226" i="2" s="1"/>
  <c r="M226" i="2"/>
  <c r="R225" i="2"/>
  <c r="P225" i="2"/>
  <c r="Q225" i="2" s="1"/>
  <c r="O225" i="2"/>
  <c r="M225" i="2"/>
  <c r="R224" i="2"/>
  <c r="Q224" i="2"/>
  <c r="O224" i="2"/>
  <c r="M224" i="2"/>
  <c r="P224" i="2" s="1"/>
  <c r="R223" i="2"/>
  <c r="Q223" i="2"/>
  <c r="O223" i="2"/>
  <c r="M223" i="2"/>
  <c r="P223" i="2" s="1"/>
  <c r="O222" i="2"/>
  <c r="P222" i="2" s="1"/>
  <c r="Q222" i="2" s="1"/>
  <c r="M222" i="2"/>
  <c r="R222" i="2" s="1"/>
  <c r="P221" i="2"/>
  <c r="Q221" i="2" s="1"/>
  <c r="O221" i="2"/>
  <c r="M221" i="2"/>
  <c r="R221" i="2" s="1"/>
  <c r="R233" i="2" s="1"/>
  <c r="T240" i="2" s="1"/>
  <c r="Q233" i="2" l="1"/>
  <c r="T242" i="2" s="1"/>
  <c r="P233" i="2"/>
  <c r="T241" i="2"/>
  <c r="T199" i="2"/>
  <c r="O190" i="2"/>
  <c r="M190" i="2"/>
  <c r="R190" i="2" s="1"/>
  <c r="R191" i="2" s="1"/>
  <c r="T198" i="2" s="1"/>
  <c r="O136" i="2"/>
  <c r="M136" i="2"/>
  <c r="R136" i="2" s="1"/>
  <c r="O132" i="2"/>
  <c r="M132" i="2"/>
  <c r="R132" i="2" s="1"/>
  <c r="M128" i="2"/>
  <c r="R128" i="2" s="1"/>
  <c r="R140" i="2" s="1"/>
  <c r="T147" i="2" s="1"/>
  <c r="M124" i="2"/>
  <c r="P124" i="2" s="1"/>
  <c r="M120" i="2"/>
  <c r="P120" i="2" s="1"/>
  <c r="R87" i="2"/>
  <c r="R88" i="2" s="1"/>
  <c r="T95" i="2" s="1"/>
  <c r="P87" i="2"/>
  <c r="M87" i="2"/>
  <c r="T96" i="2" s="1"/>
  <c r="M52" i="2"/>
  <c r="O51" i="2"/>
  <c r="M51" i="2"/>
  <c r="R51" i="2" s="1"/>
  <c r="O50" i="2"/>
  <c r="M50" i="2"/>
  <c r="T61" i="2" s="1"/>
  <c r="R21" i="2"/>
  <c r="O21" i="2"/>
  <c r="M21" i="2"/>
  <c r="P21" i="2" s="1"/>
  <c r="Q21" i="2" s="1"/>
  <c r="O20" i="2"/>
  <c r="M20" i="2"/>
  <c r="R20" i="2" s="1"/>
  <c r="O19" i="2"/>
  <c r="M19" i="2"/>
  <c r="R19" i="2" s="1"/>
  <c r="O18" i="2"/>
  <c r="M18" i="2"/>
  <c r="R18" i="2" s="1"/>
  <c r="R17" i="2"/>
  <c r="O17" i="2"/>
  <c r="M17" i="2"/>
  <c r="P17" i="2" s="1"/>
  <c r="Q17" i="2" s="1"/>
  <c r="O16" i="2"/>
  <c r="M16" i="2"/>
  <c r="R15" i="2"/>
  <c r="O15" i="2"/>
  <c r="M15" i="2"/>
  <c r="P15" i="2" s="1"/>
  <c r="Q15" i="2" s="1"/>
  <c r="O14" i="2"/>
  <c r="K14" i="2"/>
  <c r="M14" i="2" s="1"/>
  <c r="T243" i="2" l="1"/>
  <c r="R22" i="2"/>
  <c r="T29" i="2" s="1"/>
  <c r="P19" i="2"/>
  <c r="Q19" i="2" s="1"/>
  <c r="P50" i="2"/>
  <c r="P88" i="2"/>
  <c r="T98" i="2" s="1"/>
  <c r="Q87" i="2"/>
  <c r="Q88" i="2" s="1"/>
  <c r="T97" i="2" s="1"/>
  <c r="T30" i="2"/>
  <c r="P14" i="2"/>
  <c r="P16" i="2"/>
  <c r="R50" i="2"/>
  <c r="R52" i="2"/>
  <c r="P52" i="2"/>
  <c r="Q52" i="2" s="1"/>
  <c r="P132" i="2"/>
  <c r="Q132" i="2" s="1"/>
  <c r="T148" i="2"/>
  <c r="P18" i="2"/>
  <c r="Q18" i="2" s="1"/>
  <c r="Q22" i="2" s="1"/>
  <c r="T31" i="2" s="1"/>
  <c r="P20" i="2"/>
  <c r="Q20" i="2" s="1"/>
  <c r="P51" i="2"/>
  <c r="Q51" i="2" s="1"/>
  <c r="P128" i="2"/>
  <c r="Q128" i="2" s="1"/>
  <c r="P136" i="2"/>
  <c r="Q136" i="2" s="1"/>
  <c r="P190" i="2"/>
  <c r="Q50" i="2" l="1"/>
  <c r="Q53" i="2" s="1"/>
  <c r="P53" i="2"/>
  <c r="T63" i="2" s="1"/>
  <c r="P191" i="2"/>
  <c r="T201" i="2" s="1"/>
  <c r="Q190" i="2"/>
  <c r="Q191" i="2" s="1"/>
  <c r="T200" i="2" s="1"/>
  <c r="Q140" i="2"/>
  <c r="T149" i="2" s="1"/>
  <c r="R53" i="2"/>
  <c r="T60" i="2" s="1"/>
  <c r="P22" i="2"/>
  <c r="T32" i="2" s="1"/>
  <c r="P140" i="2"/>
  <c r="T150" i="2" s="1"/>
  <c r="T62" i="2" l="1"/>
</calcChain>
</file>

<file path=xl/comments1.xml><?xml version="1.0" encoding="utf-8"?>
<comments xmlns="http://schemas.openxmlformats.org/spreadsheetml/2006/main">
  <authors>
    <author>Autor</author>
  </authors>
  <commentList>
    <comment ref="S10" authorId="0">
      <text>
        <r>
          <rPr>
            <b/>
            <sz val="8"/>
            <color indexed="81"/>
            <rFont val="Tahoma"/>
            <family val="2"/>
          </rPr>
          <t>Fecha (dia-mes-año) de subscripción del plan de Mejoramiento.</t>
        </r>
      </text>
    </comment>
    <comment ref="S11" authorId="0">
      <text>
        <r>
          <rPr>
            <b/>
            <sz val="8"/>
            <color indexed="81"/>
            <rFont val="Tahoma"/>
            <family val="2"/>
          </rPr>
          <t>Fecha (dia-mes-año) de evaluación 
del plan de mejoramiento.</t>
        </r>
      </text>
    </comment>
    <comment ref="A12" authorId="0">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2" authorId="0">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2" authorId="0">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2" authorId="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2" authorId="0">
      <text>
        <r>
          <rPr>
            <b/>
            <sz val="8"/>
            <color indexed="81"/>
            <rFont val="Tahoma"/>
            <family val="2"/>
          </rPr>
          <t>Pasos cuantificables que permitan medir el avance y cumplimiento de la acción de mejoramiento.
Sepueden incluir tantas filas como metas sean necesarios.</t>
        </r>
      </text>
    </comment>
    <comment ref="I12" authorId="0">
      <text>
        <r>
          <rPr>
            <b/>
            <sz val="8"/>
            <color indexed="81"/>
            <rFont val="Tahoma"/>
            <family val="2"/>
          </rPr>
          <t xml:space="preserve">Nombre de la unidad de medida que se  utiliza para medir el grado de avance de la meta (unidades o porcentaje) y definición
 de la actividad a realizar   
</t>
        </r>
      </text>
    </comment>
    <comment ref="J12" authorId="0">
      <text>
        <r>
          <rPr>
            <b/>
            <sz val="8"/>
            <color indexed="81"/>
            <rFont val="Tahoma"/>
            <family val="2"/>
          </rPr>
          <t xml:space="preserve">Volumen o tamaño de la meta, establecido en unidades o porcentajes. 
</t>
        </r>
      </text>
    </comment>
    <comment ref="K12" authorId="0">
      <text>
        <r>
          <rPr>
            <b/>
            <sz val="8"/>
            <color indexed="81"/>
            <rFont val="Tahoma"/>
            <family val="2"/>
          </rPr>
          <t xml:space="preserve">Fecha programada para la iniciación de cada meta </t>
        </r>
        <r>
          <rPr>
            <sz val="8"/>
            <color indexed="81"/>
            <rFont val="Tahoma"/>
            <family val="2"/>
          </rPr>
          <t xml:space="preserve">
</t>
        </r>
      </text>
    </comment>
    <comment ref="L12" authorId="0">
      <text>
        <r>
          <rPr>
            <b/>
            <sz val="8"/>
            <color indexed="81"/>
            <rFont val="Tahoma"/>
            <family val="2"/>
          </rPr>
          <t xml:space="preserve">Fecha programada para la terminación de cada meta </t>
        </r>
      </text>
    </comment>
    <comment ref="M12" authorId="0">
      <text>
        <r>
          <rPr>
            <b/>
            <sz val="8"/>
            <color indexed="81"/>
            <rFont val="Tahoma"/>
            <family val="2"/>
          </rPr>
          <t xml:space="preserve">La hoja calcula automáticamente el plazo de duración de la acción de mejoramiento teniendo en cuenta las fechas de incio y terminación de la meta.
</t>
        </r>
      </text>
    </comment>
    <comment ref="N12" authorId="0">
      <text>
        <r>
          <rPr>
            <b/>
            <sz val="8"/>
            <color indexed="81"/>
            <rFont val="Tahoma"/>
            <family val="2"/>
          </rPr>
          <t xml:space="preserve">Se consigna el numero de unidades ejecutadas por cada una de las metas 
</t>
        </r>
      </text>
    </comment>
    <comment ref="O12" authorId="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S46" authorId="0">
      <text>
        <r>
          <rPr>
            <b/>
            <sz val="8"/>
            <color indexed="81"/>
            <rFont val="Tahoma"/>
            <family val="2"/>
          </rPr>
          <t>Fecha (dia-mes-año) de subscripción del plan de Mejoramiento.</t>
        </r>
      </text>
    </comment>
    <comment ref="S47" authorId="0">
      <text>
        <r>
          <rPr>
            <b/>
            <sz val="8"/>
            <color indexed="81"/>
            <rFont val="Tahoma"/>
            <family val="2"/>
          </rPr>
          <t>Fecha (dia-mes-año) de evaluación 
del plan de mejoramiento.</t>
        </r>
      </text>
    </comment>
    <comment ref="A48" authorId="0">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48" authorId="0">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48" authorId="0">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48" authorId="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48" authorId="0">
      <text>
        <r>
          <rPr>
            <b/>
            <sz val="8"/>
            <color indexed="81"/>
            <rFont val="Tahoma"/>
            <family val="2"/>
          </rPr>
          <t>Pasos cuantificables que permitan medir el avance y cumplimiento de la acción de mejoramiento.
Sepueden incluir tantas filas como metas sean necesarios.</t>
        </r>
      </text>
    </comment>
    <comment ref="I48" authorId="0">
      <text>
        <r>
          <rPr>
            <b/>
            <sz val="8"/>
            <color indexed="81"/>
            <rFont val="Tahoma"/>
            <family val="2"/>
          </rPr>
          <t xml:space="preserve">Nombre de la unidad de medida que se  utiliza para medir el grado de avance de la meta (unidades o porcentaje) y definición
 de la actividad a realizar   
</t>
        </r>
      </text>
    </comment>
    <comment ref="J48" authorId="0">
      <text>
        <r>
          <rPr>
            <b/>
            <sz val="8"/>
            <color indexed="81"/>
            <rFont val="Tahoma"/>
            <family val="2"/>
          </rPr>
          <t xml:space="preserve">Volumen o tamaño de la meta, establecido en unidades o porcentajes. 
</t>
        </r>
      </text>
    </comment>
    <comment ref="K48" authorId="0">
      <text>
        <r>
          <rPr>
            <b/>
            <sz val="8"/>
            <color indexed="81"/>
            <rFont val="Tahoma"/>
            <family val="2"/>
          </rPr>
          <t xml:space="preserve">Fecha programada para la iniciación de cada meta </t>
        </r>
        <r>
          <rPr>
            <sz val="8"/>
            <color indexed="81"/>
            <rFont val="Tahoma"/>
            <family val="2"/>
          </rPr>
          <t xml:space="preserve">
</t>
        </r>
      </text>
    </comment>
    <comment ref="L48" authorId="0">
      <text>
        <r>
          <rPr>
            <b/>
            <sz val="8"/>
            <color indexed="81"/>
            <rFont val="Tahoma"/>
            <family val="2"/>
          </rPr>
          <t xml:space="preserve">Fecha programada para la terminación de cada meta </t>
        </r>
      </text>
    </comment>
    <comment ref="M48" authorId="0">
      <text>
        <r>
          <rPr>
            <b/>
            <sz val="8"/>
            <color indexed="81"/>
            <rFont val="Tahoma"/>
            <family val="2"/>
          </rPr>
          <t xml:space="preserve">La hoja calcula automáticamente el plazo de duración de la acción de mejoramiento teniendo en cuenta las fechas de incio y terminación de la meta.
</t>
        </r>
      </text>
    </comment>
    <comment ref="N48" authorId="0">
      <text>
        <r>
          <rPr>
            <b/>
            <sz val="8"/>
            <color indexed="81"/>
            <rFont val="Tahoma"/>
            <family val="2"/>
          </rPr>
          <t xml:space="preserve">Se consigna el numero de unidades ejecutadas por cada una de las metas 
</t>
        </r>
      </text>
    </comment>
    <comment ref="O48" authorId="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S83" authorId="0">
      <text>
        <r>
          <rPr>
            <b/>
            <sz val="8"/>
            <color indexed="81"/>
            <rFont val="Tahoma"/>
            <family val="2"/>
          </rPr>
          <t>Fecha (dia-mes-año) de subscripción del plan de Mejoramiento.</t>
        </r>
      </text>
    </comment>
    <comment ref="S84" authorId="0">
      <text>
        <r>
          <rPr>
            <b/>
            <sz val="8"/>
            <color indexed="81"/>
            <rFont val="Tahoma"/>
            <family val="2"/>
          </rPr>
          <t>Fecha (dia-mes-año) de evaluación 
del plan de mejoramiento.</t>
        </r>
      </text>
    </comment>
    <comment ref="A85" authorId="0">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85" authorId="0">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85" authorId="0">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85" authorId="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85" authorId="0">
      <text>
        <r>
          <rPr>
            <b/>
            <sz val="8"/>
            <color indexed="81"/>
            <rFont val="Tahoma"/>
            <family val="2"/>
          </rPr>
          <t>Pasos cuantificables que permitan medir el avance y cumplimiento de la acción de mejoramiento.
Sepueden incluir tantas filas como metas sean necesarios.</t>
        </r>
      </text>
    </comment>
    <comment ref="I85" authorId="0">
      <text>
        <r>
          <rPr>
            <b/>
            <sz val="8"/>
            <color indexed="81"/>
            <rFont val="Tahoma"/>
            <family val="2"/>
          </rPr>
          <t xml:space="preserve">Nombre de la unidad de medida que se  utiliza para medir el grado de avance de la meta (unidades o porcentaje) y definición
 de la actividad a realizar   
</t>
        </r>
      </text>
    </comment>
    <comment ref="J85" authorId="0">
      <text>
        <r>
          <rPr>
            <b/>
            <sz val="8"/>
            <color indexed="81"/>
            <rFont val="Tahoma"/>
            <family val="2"/>
          </rPr>
          <t xml:space="preserve">Volumen o tamaño de la meta, establecido en unidades o porcentajes. 
</t>
        </r>
      </text>
    </comment>
    <comment ref="K85" authorId="0">
      <text>
        <r>
          <rPr>
            <b/>
            <sz val="8"/>
            <color indexed="81"/>
            <rFont val="Tahoma"/>
            <family val="2"/>
          </rPr>
          <t xml:space="preserve">Fecha programada para la iniciación de cada meta </t>
        </r>
        <r>
          <rPr>
            <sz val="8"/>
            <color indexed="81"/>
            <rFont val="Tahoma"/>
            <family val="2"/>
          </rPr>
          <t xml:space="preserve">
</t>
        </r>
      </text>
    </comment>
    <comment ref="L85" authorId="0">
      <text>
        <r>
          <rPr>
            <b/>
            <sz val="8"/>
            <color indexed="81"/>
            <rFont val="Tahoma"/>
            <family val="2"/>
          </rPr>
          <t xml:space="preserve">Fecha programada para la terminación de cada meta </t>
        </r>
      </text>
    </comment>
    <comment ref="M85" authorId="0">
      <text>
        <r>
          <rPr>
            <b/>
            <sz val="8"/>
            <color indexed="81"/>
            <rFont val="Tahoma"/>
            <family val="2"/>
          </rPr>
          <t xml:space="preserve">La hoja calcula automáticamente el plazo de duración de la acción de mejoramiento teniendo en cuenta las fechas de incio y terminación de la meta.
</t>
        </r>
      </text>
    </comment>
    <comment ref="N85" authorId="0">
      <text>
        <r>
          <rPr>
            <b/>
            <sz val="8"/>
            <color indexed="81"/>
            <rFont val="Tahoma"/>
            <family val="2"/>
          </rPr>
          <t xml:space="preserve">Se consigna el numero de unidades ejecutadas por cada una de las metas 
</t>
        </r>
      </text>
    </comment>
    <comment ref="O85" authorId="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S116" authorId="0">
      <text>
        <r>
          <rPr>
            <b/>
            <sz val="8"/>
            <color indexed="81"/>
            <rFont val="Tahoma"/>
            <family val="2"/>
          </rPr>
          <t>Fecha (dia-mes-año) de subscripción del plan de Mejoramiento.</t>
        </r>
      </text>
    </comment>
    <comment ref="S117" authorId="0">
      <text>
        <r>
          <rPr>
            <b/>
            <sz val="8"/>
            <color indexed="81"/>
            <rFont val="Tahoma"/>
            <family val="2"/>
          </rPr>
          <t>Fecha (dia-mes-año) de evaluación 
del plan de mejoramiento.</t>
        </r>
      </text>
    </comment>
    <comment ref="A118" authorId="0">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18" authorId="0">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18" authorId="0">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18" authorId="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18" authorId="0">
      <text>
        <r>
          <rPr>
            <b/>
            <sz val="8"/>
            <color indexed="81"/>
            <rFont val="Tahoma"/>
            <family val="2"/>
          </rPr>
          <t>Pasos cuantificables que permitan medir el avance y cumplimiento de la acción de mejoramiento.
Sepueden incluir tantas filas como metas sean necesarios.</t>
        </r>
      </text>
    </comment>
    <comment ref="I118" authorId="0">
      <text>
        <r>
          <rPr>
            <b/>
            <sz val="8"/>
            <color indexed="81"/>
            <rFont val="Tahoma"/>
            <family val="2"/>
          </rPr>
          <t xml:space="preserve">Nombre de la unidad de medida que se  utiliza para medir el grado de avance de la meta (unidades o porcentaje) y definición
 de la actividad a realizar   
</t>
        </r>
      </text>
    </comment>
    <comment ref="J118" authorId="0">
      <text>
        <r>
          <rPr>
            <b/>
            <sz val="8"/>
            <color indexed="81"/>
            <rFont val="Tahoma"/>
            <family val="2"/>
          </rPr>
          <t xml:space="preserve">Volumen o tamaño de la meta, establecido en unidades o porcentajes. 
</t>
        </r>
      </text>
    </comment>
    <comment ref="K118" authorId="0">
      <text>
        <r>
          <rPr>
            <b/>
            <sz val="8"/>
            <color indexed="81"/>
            <rFont val="Tahoma"/>
            <family val="2"/>
          </rPr>
          <t xml:space="preserve">Fecha programada para la iniciación de cada meta </t>
        </r>
        <r>
          <rPr>
            <sz val="8"/>
            <color indexed="81"/>
            <rFont val="Tahoma"/>
            <family val="2"/>
          </rPr>
          <t xml:space="preserve">
</t>
        </r>
      </text>
    </comment>
    <comment ref="L118" authorId="0">
      <text>
        <r>
          <rPr>
            <b/>
            <sz val="8"/>
            <color indexed="81"/>
            <rFont val="Tahoma"/>
            <family val="2"/>
          </rPr>
          <t xml:space="preserve">Fecha programada para la terminación de cada meta </t>
        </r>
      </text>
    </comment>
    <comment ref="M118" authorId="0">
      <text>
        <r>
          <rPr>
            <b/>
            <sz val="8"/>
            <color indexed="81"/>
            <rFont val="Tahoma"/>
            <family val="2"/>
          </rPr>
          <t xml:space="preserve">La hoja calcula automáticamente el plazo de duración de la acción de mejoramiento teniendo en cuenta las fechas de incio y terminación de la meta.
</t>
        </r>
      </text>
    </comment>
    <comment ref="N118" authorId="0">
      <text>
        <r>
          <rPr>
            <b/>
            <sz val="8"/>
            <color indexed="81"/>
            <rFont val="Tahoma"/>
            <family val="2"/>
          </rPr>
          <t xml:space="preserve">Se consigna el numero de unidades ejecutadas por cada una de las metas 
</t>
        </r>
      </text>
    </comment>
    <comment ref="O118" authorId="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S186" authorId="0">
      <text>
        <r>
          <rPr>
            <b/>
            <sz val="8"/>
            <color indexed="81"/>
            <rFont val="Tahoma"/>
            <family val="2"/>
          </rPr>
          <t>Fecha (dia-mes-año) de subscripción del plan de Mejoramiento.</t>
        </r>
      </text>
    </comment>
    <comment ref="S187" authorId="0">
      <text>
        <r>
          <rPr>
            <b/>
            <sz val="8"/>
            <color indexed="81"/>
            <rFont val="Tahoma"/>
            <family val="2"/>
          </rPr>
          <t>Fecha (dia-mes-año) de evaluación 
del plan de mejoramiento.</t>
        </r>
      </text>
    </comment>
    <comment ref="A188" authorId="0">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88" authorId="0">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88" authorId="0">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88" authorId="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88" authorId="0">
      <text>
        <r>
          <rPr>
            <b/>
            <sz val="8"/>
            <color indexed="81"/>
            <rFont val="Tahoma"/>
            <family val="2"/>
          </rPr>
          <t>Pasos cuantificables que permitan medir el avance y cumplimiento de la acción de mejoramiento.
Sepueden incluir tantas filas como metas sean necesarios.</t>
        </r>
      </text>
    </comment>
    <comment ref="I188" authorId="0">
      <text>
        <r>
          <rPr>
            <b/>
            <sz val="8"/>
            <color indexed="81"/>
            <rFont val="Tahoma"/>
            <family val="2"/>
          </rPr>
          <t xml:space="preserve">Nombre de la unidad de medida que se  utiliza para medir el grado de avance de la meta (unidades o porcentaje) y definición
 de la actividad a realizar   
</t>
        </r>
      </text>
    </comment>
    <comment ref="J188" authorId="0">
      <text>
        <r>
          <rPr>
            <b/>
            <sz val="8"/>
            <color indexed="81"/>
            <rFont val="Tahoma"/>
            <family val="2"/>
          </rPr>
          <t xml:space="preserve">Volumen o tamaño de la meta, establecido en unidades o porcentajes. 
</t>
        </r>
      </text>
    </comment>
    <comment ref="K188" authorId="0">
      <text>
        <r>
          <rPr>
            <b/>
            <sz val="8"/>
            <color indexed="81"/>
            <rFont val="Tahoma"/>
            <family val="2"/>
          </rPr>
          <t xml:space="preserve">Fecha programada para la iniciación de cada meta </t>
        </r>
        <r>
          <rPr>
            <sz val="8"/>
            <color indexed="81"/>
            <rFont val="Tahoma"/>
            <family val="2"/>
          </rPr>
          <t xml:space="preserve">
</t>
        </r>
      </text>
    </comment>
    <comment ref="L188" authorId="0">
      <text>
        <r>
          <rPr>
            <b/>
            <sz val="8"/>
            <color indexed="81"/>
            <rFont val="Tahoma"/>
            <family val="2"/>
          </rPr>
          <t xml:space="preserve">Fecha programada para la terminación de cada meta </t>
        </r>
      </text>
    </comment>
    <comment ref="M188" authorId="0">
      <text>
        <r>
          <rPr>
            <b/>
            <sz val="8"/>
            <color indexed="81"/>
            <rFont val="Tahoma"/>
            <family val="2"/>
          </rPr>
          <t xml:space="preserve">La hoja calcula automáticamente el plazo de duración de la acción de mejoramiento teniendo en cuenta las fechas de incio y terminación de la meta.
</t>
        </r>
      </text>
    </comment>
    <comment ref="N188" authorId="0">
      <text>
        <r>
          <rPr>
            <b/>
            <sz val="8"/>
            <color indexed="81"/>
            <rFont val="Tahoma"/>
            <family val="2"/>
          </rPr>
          <t xml:space="preserve">Se consigna el numero de unidades ejecutadas por cada una de las metas 
</t>
        </r>
      </text>
    </comment>
    <comment ref="O188" authorId="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S217" authorId="0">
      <text>
        <r>
          <rPr>
            <b/>
            <sz val="8"/>
            <color indexed="81"/>
            <rFont val="Tahoma"/>
            <family val="2"/>
          </rPr>
          <t>Fecha (dia-mes-año) de subscripción del plan de Mejoramiento.</t>
        </r>
      </text>
    </comment>
    <comment ref="S218" authorId="0">
      <text>
        <r>
          <rPr>
            <b/>
            <sz val="8"/>
            <color indexed="81"/>
            <rFont val="Tahoma"/>
            <family val="2"/>
          </rPr>
          <t>Fecha (dia-mes-año) de evaluación 
del plan de mejoramiento.</t>
        </r>
      </text>
    </comment>
    <comment ref="A219" authorId="0">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219" authorId="0">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219" authorId="0">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219" authorId="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219" authorId="0">
      <text>
        <r>
          <rPr>
            <b/>
            <sz val="8"/>
            <color indexed="81"/>
            <rFont val="Tahoma"/>
            <family val="2"/>
          </rPr>
          <t>Pasos cuantificables que permitan medir el avance y cumplimiento de la acción de mejoramiento.
Sepueden incluir tantas filas como metas sean necesarios.</t>
        </r>
      </text>
    </comment>
    <comment ref="I219" authorId="0">
      <text>
        <r>
          <rPr>
            <b/>
            <sz val="8"/>
            <color indexed="81"/>
            <rFont val="Tahoma"/>
            <family val="2"/>
          </rPr>
          <t xml:space="preserve">Nombre de la unidad de medida que se  utiliza para medir el grado de avance de la meta (unidades o porcentaje) y definición
 de la actividad a realizar   
</t>
        </r>
      </text>
    </comment>
    <comment ref="J219" authorId="0">
      <text>
        <r>
          <rPr>
            <b/>
            <sz val="8"/>
            <color indexed="81"/>
            <rFont val="Tahoma"/>
            <family val="2"/>
          </rPr>
          <t xml:space="preserve">Volumen o tamaño de la meta, establecido en unidades o porcentajes. 
</t>
        </r>
      </text>
    </comment>
    <comment ref="K219" authorId="0">
      <text>
        <r>
          <rPr>
            <b/>
            <sz val="8"/>
            <color indexed="81"/>
            <rFont val="Tahoma"/>
            <family val="2"/>
          </rPr>
          <t xml:space="preserve">Fecha programada para la iniciación de cada meta </t>
        </r>
        <r>
          <rPr>
            <sz val="8"/>
            <color indexed="81"/>
            <rFont val="Tahoma"/>
            <family val="2"/>
          </rPr>
          <t xml:space="preserve">
</t>
        </r>
      </text>
    </comment>
    <comment ref="L219" authorId="0">
      <text>
        <r>
          <rPr>
            <b/>
            <sz val="8"/>
            <color indexed="81"/>
            <rFont val="Tahoma"/>
            <family val="2"/>
          </rPr>
          <t xml:space="preserve">Fecha programada para la terminación de cada meta </t>
        </r>
      </text>
    </comment>
    <comment ref="M219" authorId="0">
      <text>
        <r>
          <rPr>
            <b/>
            <sz val="8"/>
            <color indexed="81"/>
            <rFont val="Tahoma"/>
            <family val="2"/>
          </rPr>
          <t xml:space="preserve">La hoja calcula automáticamente el plazo de duración de la acción de mejoramiento teniendo en cuenta las fechas de incio y terminación de la meta.
</t>
        </r>
      </text>
    </comment>
    <comment ref="N219" authorId="0">
      <text>
        <r>
          <rPr>
            <b/>
            <sz val="8"/>
            <color indexed="81"/>
            <rFont val="Tahoma"/>
            <family val="2"/>
          </rPr>
          <t xml:space="preserve">Se consigna el numero de unidades ejecutadas por cada una de las metas 
</t>
        </r>
      </text>
    </comment>
    <comment ref="O219" authorId="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A265"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266"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268"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268"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268" authorId="0">
      <text>
        <r>
          <rPr>
            <b/>
            <sz val="8"/>
            <color indexed="8"/>
            <rFont val="Times New Roman"/>
            <family val="1"/>
          </rPr>
          <t xml:space="preserve">Es la accón o decisión que adopta la entidad para subsanar o corregir la situación plasmada en el hallazgo
</t>
        </r>
      </text>
    </comment>
    <comment ref="G268" authorId="0">
      <text>
        <r>
          <rPr>
            <sz val="8"/>
            <color indexed="8"/>
            <rFont val="Times New Roman"/>
            <family val="1"/>
          </rPr>
          <t xml:space="preserve">Refleja el propósito que tiene el cumplir con la acción emprendida para corregir las situaciones que se deriven de los hallazgos 
</t>
        </r>
      </text>
    </comment>
    <comment ref="H268"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268" authorId="0">
      <text>
        <r>
          <rPr>
            <sz val="8"/>
            <color indexed="8"/>
            <rFont val="Times New Roman"/>
            <family val="1"/>
          </rPr>
          <t xml:space="preserve">Expresa la metrica de los pasos o metas que contiene cada acción con el fin de poder medir el grado de avance  
</t>
        </r>
      </text>
    </comment>
    <comment ref="K268" authorId="0">
      <text>
        <r>
          <rPr>
            <b/>
            <sz val="8"/>
            <color indexed="8"/>
            <rFont val="Times New Roman"/>
            <family val="1"/>
          </rPr>
          <t xml:space="preserve">Se consigna la fecha programada para la iniciación de cada paso o meta 
</t>
        </r>
      </text>
    </comment>
    <comment ref="L268" authorId="0">
      <text>
        <r>
          <rPr>
            <sz val="8"/>
            <color indexed="8"/>
            <rFont val="Times New Roman"/>
            <family val="1"/>
          </rPr>
          <t xml:space="preserve">Eestablece el plazo o  y finalización de cada una de las metas 
</t>
        </r>
      </text>
    </comment>
    <comment ref="M268" authorId="0">
      <text>
        <r>
          <rPr>
            <sz val="8"/>
            <color indexed="8"/>
            <rFont val="Times New Roman"/>
            <family val="1"/>
          </rPr>
          <t xml:space="preserve">La hoja calcula automáticamente el pazo de duración de las metas  
</t>
        </r>
      </text>
    </comment>
    <comment ref="N268" authorId="0">
      <text>
        <r>
          <rPr>
            <sz val="8"/>
            <color indexed="8"/>
            <rFont val="Times New Roman"/>
            <family val="1"/>
          </rPr>
          <t xml:space="preserve">Se consigna el numero de unidades ejecutadas por cada una de las metas 
</t>
        </r>
      </text>
    </comment>
    <comment ref="O268" authorId="0">
      <text>
        <r>
          <rPr>
            <sz val="8"/>
            <color indexed="8"/>
            <rFont val="Times New Roman"/>
            <family val="1"/>
          </rPr>
          <t xml:space="preserve">Calcula el avance porcentual de la meta  dividiendo la ejecución informada en la columna Ksobre la columna G
</t>
        </r>
      </text>
    </comment>
  </commentList>
</comments>
</file>

<file path=xl/sharedStrings.xml><?xml version="1.0" encoding="utf-8"?>
<sst xmlns="http://schemas.openxmlformats.org/spreadsheetml/2006/main" count="654" uniqueCount="335">
  <si>
    <t>FORMATO No 2</t>
  </si>
  <si>
    <t xml:space="preserve"> INFORMACIÓN SOBRE LOS PLANES DE MEJORAMIENTO </t>
  </si>
  <si>
    <t>Entidad: EMPRESA DE DESARROLLO URBANO DE ARMENIA LTDA EDUA</t>
  </si>
  <si>
    <t>NIT:890001424-3</t>
  </si>
  <si>
    <t>Perídodos fiscales que cubre: 2017</t>
  </si>
  <si>
    <t>Modalidad de Auditoría: Auditoría  Regular- Componente Financiero " EDUA  V-2017 "</t>
  </si>
  <si>
    <t xml:space="preserve">Fecha de Suscripción: </t>
  </si>
  <si>
    <t>Fecha de Evaluación:</t>
  </si>
  <si>
    <t xml:space="preserve">Numero consecutivo del hallazgo </t>
  </si>
  <si>
    <t>Código hallazgo</t>
  </si>
  <si>
    <r>
      <t>Descripción hallazgo (</t>
    </r>
    <r>
      <rPr>
        <sz val="12"/>
        <rFont val="Arial"/>
        <family val="2"/>
      </rPr>
      <t>No mas de 50 palabras</t>
    </r>
    <r>
      <rPr>
        <b/>
        <sz val="12"/>
        <rFont val="Arial"/>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</si>
  <si>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</si>
  <si>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</si>
  <si>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</si>
  <si>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</si>
  <si>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</si>
  <si>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</si>
  <si>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</si>
  <si>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</si>
  <si>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</si>
  <si>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 xml:space="preserve">Plazo en semanas de las Meta </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</si>
  <si>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</si>
  <si>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</si>
  <si>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</si>
  <si>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</si>
  <si>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</si>
  <si>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Efectividad de la acción</t>
  </si>
  <si>
    <t xml:space="preserve">SI </t>
  </si>
  <si>
    <t>NO</t>
  </si>
  <si>
    <r>
      <rPr>
        <b/>
        <sz val="12"/>
        <rFont val="Arial"/>
        <family val="2"/>
      </rPr>
      <t>"Inobservancia del principio de devengo  o causación"</t>
    </r>
    <r>
      <rPr>
        <sz val="12"/>
        <rFont val="Arial"/>
        <family val="2"/>
      </rPr>
      <t>. La empresa de Desarrollo Urbano de Armenia realizó una transacción de la cuenta bancoomeva por valor de $1.070.000.000 en el mes de mayo de 2017 que fue incluida en la contabilidad desde el mes de mayo de 2017 pero con fecha de Julio de 2017</t>
    </r>
  </si>
  <si>
    <t>Falta de parametrización del sistema toda vez existe la posibilidad de registrar en un periodo con fecha diferente.</t>
  </si>
  <si>
    <t>Nota de contabilidad con fecha errada que puede generar interpretaciones equivocadas.</t>
  </si>
  <si>
    <t>Realizar Ajustes al Sistema Open ERP con el fin de parametrizar los documentos del sistema de tal manera que no permita incluir fechas de periodos diferentes a los que se estan trabajando. Es decir, una vez parametrizado el sistema, cuando se imprima la nota realizada, no hay posibilidad alguna de que la fecha y los periodos se mezclen.</t>
  </si>
  <si>
    <t>Generar documentos del sistema OPEN ERP sin errores en cuanto a periodo y fecha.</t>
  </si>
  <si>
    <t>Parametrización del sistema en las restricciones de las fechas y dentro del periodo trabajado</t>
  </si>
  <si>
    <t>Porcentaje</t>
  </si>
  <si>
    <t>X</t>
  </si>
  <si>
    <t>Ajustes realizados y evidenciados en el seguimiento anterior</t>
  </si>
  <si>
    <t>Se adjunta soporte donde se evidencia que el ajuste está realizado</t>
  </si>
  <si>
    <r>
      <rPr>
        <b/>
        <sz val="12"/>
        <rFont val="Arial"/>
        <family val="2"/>
      </rPr>
      <t>"Ajuste de gastos no contabilizados vigencia 2016 - Perdidas o Deficits acumulados".</t>
    </r>
    <r>
      <rPr>
        <sz val="12"/>
        <rFont val="Arial"/>
        <family val="2"/>
      </rPr>
      <t xml:space="preserve"> 
Se realizó un ajuste de gastos no reconocidos en el año 2016 correspondiente a pagos de contratistas contra la cuenta de perdidas o deficits acumulados, cancelado con recursos de la vigencia 2017</t>
    </r>
  </si>
  <si>
    <t>Falta de verificación al cierre de cada periodo permitiendo el no reconocimiento de gastos en la vigencia donde ocurrieron los hechos económicos.</t>
  </si>
  <si>
    <t>Menor valor de los gastos en el año 2016 que origina diferencia en los estados financieros al cierre de la vigencia.</t>
  </si>
  <si>
    <t>Verificar al cierre de cada vigencia la causación de todos los hechos económicos de dicho periodo cotejando con las cuentas por cobrar y por pagar presupuestales como control para evidenciar las cuentas que quedan vigentes.</t>
  </si>
  <si>
    <t>Cerrar contabilidad de cada vigencia con todos los hechos económicos incluídos aplicando principio de causación, acumulación o devengo.</t>
  </si>
  <si>
    <t>Evaluación en comité de las causaciones y verificación del cumplimiento del principio de devengo</t>
  </si>
  <si>
    <t>Unidad</t>
  </si>
  <si>
    <t>Cada mes se realiza verificación de las causaciones y reconocimientos de hechos económicos como adelanto para la verificación final al cierre del año</t>
  </si>
  <si>
    <t>Existen permisos en el sistema Opern ERP para usuarios de contabilidad que permiten modificar los documentos contabilizados previamente.</t>
  </si>
  <si>
    <t>Modificación de notas contables que pueden cambiar los estados financieros de la entidad</t>
  </si>
  <si>
    <t>Parametrizar el sistema a fin de eliminar los permisos para acceso a modificación de notas de contabilidad y demas documentos por parte de algunos funcionarios, de tal manera que si es necesario modificar algun movimiento en la contabilidad, se solicite el permiso del encargado del sistema y despues de un analisis pormenorizado, modificar si es del caso.</t>
  </si>
  <si>
    <t>Registrar los hechos económicos de forma correcta a fin de evitar modificaciones posteriores que, en caso de ser necesarias deben ser autorizadas por el encargado del sistema. Esto es, la Administración administrativa y financiera.</t>
  </si>
  <si>
    <t>Parametrización del sistema para efectos de no poder realizar modificaciones de registro inicial</t>
  </si>
  <si>
    <r>
      <rPr>
        <b/>
        <sz val="12"/>
        <rFont val="Arial"/>
        <family val="2"/>
      </rPr>
      <t>"Descuentos descontados doblemente".</t>
    </r>
    <r>
      <rPr>
        <sz val="12"/>
        <rFont val="Arial"/>
        <family val="2"/>
      </rPr>
      <t xml:space="preserve"> 
Giro de dineros doblemente trasladados desde la diferentes cuentas de ahorros que maneja la EDUA para los diferentes proyectos, conceptos y aquellas en las que manejan recursos propios para su funcionamiento, toda vez que de la cuenta de ahorros del banco caja social No. 4510178879, se autorizo el traslado de $23.245.734 hacia la cuenta de ahorros del banco de occidente No. 03193049-8 valorización Fase III en la que se manejaban los ingresos del contrato interadministrativo 014 valorización fase III, la motivación de dicho traslado tiene que ver  con la devolución por descuentos doblemente descontados
por $70.639.693 al proveedor OVL
</t>
    </r>
  </si>
  <si>
    <t>Descuentos realizados de manera duplicada por falta de verificación de los descuentos iniciales en razon a la causación de un contrato y descuentos porsteriores con el pago de la factura.</t>
  </si>
  <si>
    <t>Dineros trasladados de manera duplicada a otras cuentas bancarias de la entidad.
Incertidumbre en los estados contables de la Entidad</t>
  </si>
  <si>
    <t>Antes de realizar un traslado por concepto de descuentos, verificar que no se haya realizado previamente.
Realizar los respectivos descuentos solamente en el momento del pago de las facturas y no al momento de suscripción del contrato.</t>
  </si>
  <si>
    <t>Trasladar el valor de los descuentos de manera adecuada evitando los traslados duplicados.</t>
  </si>
  <si>
    <t>Realización de dos (2) mesas de trabajo para socialización con el equipo de contabilidad a fin de establecer que los descuentos se debe realizar sobre las facturas y no sobre los contratos.</t>
  </si>
  <si>
    <t>1, Está establecido que los descuentos solamente se realizan al momento del pago al contratista.
2, En el momento en que se realiza el pago al contratista, se trasladasn los descuentos al banco caja social donde se consolida todos los descuentos.
3, En las conciliaciones bancarias se verifica que las cuentas de descuentos estén en ceros y no existan registros descontados doblemente.</t>
  </si>
  <si>
    <r>
      <rPr>
        <b/>
        <sz val="12"/>
        <rFont val="Arial"/>
        <family val="2"/>
      </rPr>
      <t>"La Empresa de Desarrollo Urbano de Armenia, no cuenta con un Comité de Sostenibilidad que le permita tomar decisiones administrativas – financieras"</t>
    </r>
    <r>
      <rPr>
        <sz val="12"/>
        <rFont val="Arial"/>
        <family val="2"/>
      </rPr>
      <t xml:space="preserve">. (Resolución No. 119 de 2016, emitida por la C.G.N).
</t>
    </r>
  </si>
  <si>
    <t xml:space="preserve">Ausencia de Comité de Sostenibilidad financiera </t>
  </si>
  <si>
    <t>Falta de herramienta idonea que facilite la toma de decisiones en equipo de actuaciones
administrativas – financieras.</t>
  </si>
  <si>
    <t xml:space="preserve">Realizar mesas de trabajo con los integrantes del Comité Técnico de Sostenibilidad Financiera (Resolución 0251 de mayo 9 de 2018) para evidenciar la implementación de herramientas sustentadas en políticas, procedimientos, directrices, instructivos, lineamientos o reglas de negocio que propendan por garantizar de manera permanente la depuración y mejora de la calidad de la información financiera de la Empresa de Desarrollo Urbano de Armenia Ltda-EDUA. </t>
  </si>
  <si>
    <t xml:space="preserve">Evaluar las herramientas de mejora continua y sostenibilidad de la calidad de la información financiera que implementa la EDUA. </t>
  </si>
  <si>
    <t>Realización de dos (2) mesas de trabajo</t>
  </si>
  <si>
    <t xml:space="preserve"> Unidad</t>
  </si>
  <si>
    <t>Se han realizado dos mesas de trabajo los dias 28 de junio y 265 de Julio donde se han tratado temas de contbailidad y presupuesto como lo evidencian las respectivas actas</t>
  </si>
  <si>
    <t>Se suministra actas de comité de sostenibilidad financiera</t>
  </si>
  <si>
    <r>
      <rPr>
        <b/>
        <sz val="12"/>
        <rFont val="Arial"/>
        <family val="2"/>
      </rPr>
      <t xml:space="preserve">"Falta de planeación en la elaboración del presupuesto de gastos". </t>
    </r>
    <r>
      <rPr>
        <sz val="12"/>
        <rFont val="Arial"/>
        <family val="2"/>
      </rPr>
      <t xml:space="preserve">
Exageración de actos administrativos en la modificación al presupuesto de gastos de la vigencia 2017. Falta de planeación, control de seguimiento y evaluación en la elaboración de estos actos administrativos para evitar a futuro posibles causas sancionatorias.</t>
    </r>
  </si>
  <si>
    <t>Planificación incompleta en las modificaciones al presupuesto de gastos</t>
  </si>
  <si>
    <t>Número considerable de actos administrativos en la mdificación del presupuestor.
Posibles causas
sancionatorias.</t>
  </si>
  <si>
    <t>Involucrar al comité de sostenibilidad financiera en las planeación de los presupuestos de la empresa de Desarrollo Urbano de Armenia LTDA EDUA.</t>
  </si>
  <si>
    <t>Planeación adecuada del presupuesto con modificaciones debidamente estructuradas</t>
  </si>
  <si>
    <t>Se tiene programada reunión para la elaboración del anteproyecto de presupuesto año 2019. A la fecha solamente se ha realizado un (1) traslado presupuestal para adicionar la disponibilidad inicial al pesupuesto.</t>
  </si>
  <si>
    <r>
      <rPr>
        <b/>
        <sz val="12"/>
        <rFont val="Arial"/>
        <family val="2"/>
      </rPr>
      <t xml:space="preserve">"Adiciones al presupuesto de gastos". </t>
    </r>
    <r>
      <rPr>
        <sz val="12"/>
        <rFont val="Arial"/>
        <family val="2"/>
      </rPr>
      <t xml:space="preserve">
Mediante la resolución 402 de 2017 se solicita adición al presupuesto de por $300.000.000 y en el mismo mes se utilizan estos recursos para dar traslado con destino a contratos interadministrativos diferentes.
</t>
    </r>
  </si>
  <si>
    <t>Falta de análisis al momento de realizar los traslados presupuestales</t>
  </si>
  <si>
    <t xml:space="preserve">Traslados realizados en un mismo mes
Presunta falta de
integridad, confiabilidad y seguridad de los sistemas de información.
</t>
  </si>
  <si>
    <t>Involucrar al comité de sostenibilidad financiera en las modificaciones que se pretendan realizar al presupuesto de la EDUA.</t>
  </si>
  <si>
    <t>Modificaciones al presupuesto sujetas a análisis previos con toma de decisiones adoptadas mediante comité.</t>
  </si>
  <si>
    <t>Realización de comités antes de generar modificaciones a los presupuestos de la EDUA.</t>
  </si>
  <si>
    <r>
      <rPr>
        <b/>
        <sz val="12"/>
        <rFont val="Arial"/>
        <family val="2"/>
      </rPr>
      <t>"Formulación incorrecta de Indicadores Financieros</t>
    </r>
    <r>
      <rPr>
        <sz val="12"/>
        <rFont val="Arial"/>
        <family val="2"/>
      </rPr>
      <t>". 
Algunos indicadores financieros fueron elaborados con formulas diferentes a las que maneja el Departamento Nacional de Planeación, esto es que los indicadores de solvencia, rentabilidad del patrimonio, rentabilidad
de los activos y rotación de cartera financieros de la Empresa de Desarrollo Urbano de Armenia EDUA para la vigencia fiscal 2017,  eran incorrectos en su resultado e
interpretación, esto por cuanto la Entidad no los elaboró en forma técnica guardando los principios y fórmulas requeridas para su elaboración; generándose así resultados e interpretaciones incorrectas</t>
    </r>
  </si>
  <si>
    <t>Formulas para elaborar indicadores financieros tomados de obras académicas y libros universitarios.</t>
  </si>
  <si>
    <t>Posibles interpretaciones incorrectas de los indicadores financieros
Diferencia en resultados con indicadores realizados por la contraloría.</t>
  </si>
  <si>
    <t>Modificar el formato de indicadores financieros ajustandolo a las disposiciones señaladas por el Departamento Nacional de Planeación</t>
  </si>
  <si>
    <t>Generar indicadores ajustados y alineados a la información preparada por otras entidades públicas.</t>
  </si>
  <si>
    <t>Indicadores Financieros ajustados conforme lo maneja el Departamento Administrativo de Planeación</t>
  </si>
  <si>
    <t>Los indicadores físicos se entregaron en el seguimiento anterior a la oficna de control interno</t>
  </si>
  <si>
    <t>Se envia archivo con indicadores</t>
  </si>
  <si>
    <t>TOTALES</t>
  </si>
  <si>
    <t>Para cualquier duda o aclaración puede dirigirse al siguiente correo: joyaga@contraloriagen.gov.co</t>
  </si>
  <si>
    <t xml:space="preserve">Convenciones: </t>
  </si>
  <si>
    <t>Evaluación del Plan de Mejoramiento</t>
  </si>
  <si>
    <t>Puntajes base de Evaluación:</t>
  </si>
  <si>
    <t xml:space="preserve">Columnas de calculo automático </t>
  </si>
  <si>
    <t>Puntaje base de evalaluación de cumplimiento</t>
  </si>
  <si>
    <t>PBEC</t>
  </si>
  <si>
    <t xml:space="preserve">Informacion suministrada en el informe de la CGR </t>
  </si>
  <si>
    <t>Puntaje base de evaluación de avance</t>
  </si>
  <si>
    <t>PBEA</t>
  </si>
  <si>
    <t xml:space="preserve">Celda con formato fecha: Día Mes Año </t>
  </si>
  <si>
    <t>Cumplimiento del Plan de Mejoramiento</t>
  </si>
  <si>
    <t>CPM = POMMVi / PBEC</t>
  </si>
  <si>
    <t>Fila de Totales</t>
  </si>
  <si>
    <t>Avance del plan de Mejoramiento</t>
  </si>
  <si>
    <t>AP =  POMi / PBEA</t>
  </si>
  <si>
    <t xml:space="preserve">Plan de mejoramiento cumplido al 100% </t>
  </si>
  <si>
    <t>Perídodos fiscales que cubre:  2017</t>
  </si>
  <si>
    <t>Modalidad de Auditoría:Auditoria Regular V2017 - COMPONENTES DE GESTIÓN Y RESULTADOS</t>
  </si>
  <si>
    <t>Fecha de Suscripción:</t>
  </si>
  <si>
    <t>18 DIC2018</t>
  </si>
  <si>
    <r>
      <t>Descripción hallazgo (</t>
    </r>
    <r>
      <rPr>
        <sz val="8"/>
        <rFont val="Arial"/>
        <family val="2"/>
      </rPr>
      <t>No mas de 50 palabras</t>
    </r>
    <r>
      <rPr>
        <b/>
        <sz val="10"/>
        <rFont val="Arial"/>
        <family val="2"/>
      </rPr>
      <t xml:space="preserve">) </t>
    </r>
  </si>
  <si>
    <t>"Incumplimiento al art. 74 de la ley 1474. Plan de acción no reportado en la página web . (....)  La entidad auditada omitió subir a la página web el documento correspondiente al plan de acción de la vigencia 2017 y su correspondiente seguimiento. Con lo cual se incumplió el artículo 74 del estatuto anticorrupción (ley 1474 de 2011) en donde promulga que,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</si>
  <si>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 xml:space="preserve">Falta de publicación por error humano del plan de acción de la entidad dentro del término establecido. </t>
  </si>
  <si>
    <t>Incumplimiento al artículo 74 de la ley 1474 de 2011.</t>
  </si>
  <si>
    <t>Verificar  la publicación del plan de acción y demás requerimientos de la entidad establecidos en la Ley 1474 de 2011 y Decreto 612 de 2018  dentro de los términos establecidos.</t>
  </si>
  <si>
    <t>Evitar riesgos de incumplimiento de los requisitos  y procedimientos planteados en el estatuto anticorrupción (Ley 1474 de 2011) y Decreto 612 de 2018</t>
  </si>
  <si>
    <t>Elaborar un acta de verificación para constatar la publicación del plan de acción y demás requerimientos dentro de los términos establecidos</t>
  </si>
  <si>
    <t>"Inconsistencias generadas en la información reportada y suministrada relacionada con pólizas. (.....) El reporte de pólizas generado por parte de la Empresa de desarrollo urbano de Armenia al equipo auditor, difiere del realizado en la rendición de cuenta de la vigencia fiscal 2017, en que en el primero se reportaron 50 pólizas y en el segundo 60. Dentro de dichos reportes no se discrimino el ítem del valor o costo de adquisición generado a la entidad por la compra de los amparos..."</t>
  </si>
  <si>
    <t>Error humano que impide  el reporte preciso de información.</t>
  </si>
  <si>
    <t>Confusión y desinformación en el reporte de linformación.</t>
  </si>
  <si>
    <t xml:space="preserve">Verificar en el Comité Institucional de Gestión y Desempeño MIPG, previa a la rendición de la cuenta, la información reportada en cada formato. </t>
  </si>
  <si>
    <t xml:space="preserve">Contar con información precisa y confiable que permita el reporte oportuno de información en el proceso de rendición de la cuenta. </t>
  </si>
  <si>
    <t xml:space="preserve">Elaborar un acta donde se deje constancia de la verificación realizada por el Comité Institucional de Gestión y Desempeño MIPG, previa a la rendición de la cuenta, sobre la información reportada en cada formato. </t>
  </si>
  <si>
    <t>"Incumplimiento plan de mejoramiento suscritos vigencias 2016 y 2017.(……) Evaluado los planes de mejoramiento suscritos por la EDUA en las vigencias 2016 y 2017, el grado de cumplimiento fue de 54,0 puntos de 100 posibles, resultado de evaluar 25 acciones de mejoras que comprenden los 25 hallazgos resultado de las auditorías realizadas a las vigencias 2015-2016 y evaluadas durante las vigencias 2016-2017 respectivamente..."</t>
  </si>
  <si>
    <t>Planteamiento de acciones de mejoramiento no preventivas, correctivas, ni efectivas.</t>
  </si>
  <si>
    <t xml:space="preserve">Reincidencia de observaciones/hallazgos por falta de efectividad de los planes de mejoramiento. </t>
  </si>
  <si>
    <t xml:space="preserve">Gestionar espacios de capacitación/taller para el personal adscrito a la entidad que permita la elaboración de diagnóstico previo para los planes de mejoramiento. </t>
  </si>
  <si>
    <t xml:space="preserve">Generar  Planes de mejoramiento con acciones que subsanen o corrijan aquellas situaciones evidenciadas en hallazgo u observaciones que afecten el desempeño y el cometido de la entidad </t>
  </si>
  <si>
    <t xml:space="preserve">Realizar una capacitación/taller sobre la elaboración de diagnóstivo previo para los planes de mejoramiento. </t>
  </si>
  <si>
    <t xml:space="preserve">Unidad </t>
  </si>
  <si>
    <t>Plan de mejoramiento  con cumplimiento de metas dentro del temni para cumplimiento de las mismas</t>
  </si>
  <si>
    <t>Representante Legal:  Jamer Chaquip Giraldo Molina</t>
  </si>
  <si>
    <t>Modalidad de Auditoría:Especial- CURADURIA URBANA No 2</t>
  </si>
  <si>
    <t>Contrato interadministrativo No. 025/2017: "..en el contrato de obra que la EDUA firma con un tercero,  con el fin de dar cumplimiento al contrato interadministrativo tuvo un costo de $69.140.985. Que si suma el costo de la administración designada inicialmente de $ 5.024.299 daría un total de $ 74.165.284. Así las cosas debió haber quedado un saldo a favor de Municipio de $2.634.716 y en el acta de liquidación del contrato interadministrativo se lee claramente que el saldo a favor del Municipio es cero (0), siendo finalmente la suma de $76.800.000 la cantidad total cobrada por la EDUA a SETTA existiendo un posible detrimento patrimonial en contra del Municipio por la suma de $2.634.716.  se presume falta de idoneidad por parte de la Empresa de Desarrollo Urbano de Armenia- EDUA; dado que este debió ser el ejecutor de dicho proyecto en convenio con SETTA, y se evidenció que finalmente lo que hizo fue contratar con un tercero.."</t>
  </si>
  <si>
    <t>Falta de estipulacion en una cláusula contractual donde  se pacte  la destinación a aplicar al valor que resulta por ajuste de costo real de obra contratada vs costo pactado en contrato interadministrativo.</t>
  </si>
  <si>
    <t xml:space="preserve">Vacios contractuales que impiden establecer el acuerdo entre las partes y justificar la destinación de los valores que resultan por ajuste de costo real de obra contratada vs costo pactado en contrato interadministrativo. </t>
  </si>
  <si>
    <t>Incluir en los contratos interadministrativos clausula contractual donde se pacte la destinación a aplicar al valor que resulta por ajuste de costo real de obra contratada vs costo pactado en contrato interadministrativo.</t>
  </si>
  <si>
    <t xml:space="preserve">Tener claridad a través de una cláusula contractual sobre el alcance de las declaraciones de voluntad de las partes contratantes, para la adecuada liquidación de los contratos interadministrativos.   </t>
  </si>
  <si>
    <t>Elaborar cláusula contractual en ejercicio de la autonomia de la voluntad, para pactar  la destinación a aplicar al valor que resulta por ajuste de costo real de obra contratada vs costo pactado en contrato interadministrativo.</t>
  </si>
  <si>
    <t>x</t>
  </si>
  <si>
    <t>Plan de mejoramiento con término de la acción de mejoramiento cumplida a 31 de diciembre de 2019, con seguimientos trimestrales por parte de la Direccion de Control Interno de la entidad, no obstante se hace seguimiento a la fecha y se encuentra que no se ha celebrado contratos de obra.</t>
  </si>
  <si>
    <t>Perídodos fiscales que cubre: 2011-2016</t>
  </si>
  <si>
    <t>Modalidad de Auditoría: Informe Final Derecho de peticion DP-017-0098</t>
  </si>
  <si>
    <t>16/05/2018</t>
  </si>
  <si>
    <t>26/12/2019</t>
  </si>
  <si>
    <t>Constitucion de acuerdo de pago por concepto de arrendamiento no girado al Municipio. 
La EDUA recaudo el dinero producto del arrendamiento de unos bienes del Municipio de Armenia por el convenio No.001-2008 los cuales no fueron consignados en el Municipio lo cual derivo la suscripcion de un acuerdo de pago para realizar el pago de las sumas adeudadas</t>
  </si>
  <si>
    <t>El no pago mensual del porcentaje (%) pactado al momento de la firma del contrato.                                                     Incumplimiento en al acuerdo de pago, toda vez que no se consulto con el comité de conciliacion antes de firmarse.</t>
  </si>
  <si>
    <t>Sobrecostos financieros y pago de intereses onerosos.</t>
  </si>
  <si>
    <t>Pago mensual del porcentaje (%) pactado al momento de la firma del contrato Interadministrativo.</t>
  </si>
  <si>
    <t xml:space="preserve">Dar cumplimiento a las clausulas de los contratos interadministrativos, en este caso transferencia mensual al Municipio de Armenia del % pactado. </t>
  </si>
  <si>
    <t>Transferencia mensualmente al Municipio de Armenia dentro de los 10 primeros dias habiles del porcentaje (%) que indica el contrato que debe ser consignado.</t>
  </si>
  <si>
    <t>Número</t>
  </si>
  <si>
    <t xml:space="preserve"> </t>
  </si>
  <si>
    <r>
      <rPr>
        <b/>
        <sz val="11"/>
        <rFont val="Arial"/>
        <family val="2"/>
      </rPr>
      <t xml:space="preserve">Manejo inapropiado de presupuesto (Decreto 115 de 1996)
</t>
    </r>
    <r>
      <rPr>
        <sz val="11"/>
        <rFont val="Arial"/>
        <family val="2"/>
      </rPr>
      <t>La Edua realizo el pago de la obligacion del convenio 001 de 2008 el cual incumplio en la clausula segunda literal b, debiendo entonces sucribir un acuerdo de pago con el Municipio de Armenia según resolucion 1589 de 2011 el cual nuevamente incumplio y debio suscribir un nuevo acuerdo de pago por valor de $88.498.998 el cual fue cancelado por un rubro diferente a la obligacion denominado Inmobiiliaria municipal</t>
    </r>
  </si>
  <si>
    <t>Expedicion de Certificados de disponibilidad presupuestal y registro presupuestal fuera de la vigencia establecida.</t>
  </si>
  <si>
    <t>Manejo inapropiado del presupuesto, reflejo de gastos que no corresponden a la vigencia que se esta ejecutando.</t>
  </si>
  <si>
    <t>Expedicion de certificados de disponibilidad presupuestal y registro presupuestal dentro de la vigencia correspondiente. Acciones de Control para expedir CDP y RP solo a la vigencia actual</t>
  </si>
  <si>
    <t>Dar cumplimiento al Decreto 115 de 1996</t>
  </si>
  <si>
    <t>Expedir certificados de disponibilidad presupuestal y registro presupuestal dando cumplimiento a lo establecido en el Decreto 115 de 1196 articulo 5 (Universalidad)</t>
  </si>
  <si>
    <t xml:space="preserve">Incumplimiento de funciones.   
Se evidencia en los informes de auditoría interna de las vigencias 2011-2016 y en el informe de control interno contable que no se menciona el acuerdo de pago de la resolución 1589 de 2011 suscrito por la EDUA, generándose incumplimiento de los Jefes de Control Interno a la resolución 357 de 2008 y a la Ley 87 de 1993
</t>
  </si>
  <si>
    <t>Debilidades en los controles en la estructura financiera de la EDUA 
Ausencia de validación de los planes de auditoria anual vs toma de la muestra de la auditoria interna vs ejecución y presentación de informes del ejercicio auditor</t>
  </si>
  <si>
    <t>Posibles sobrecostos y presentacion de riesgos financieros  para la Entidad.
Posible presentacion de informes de auditoria interna con informacion de la entidad sin las caracteristicas de comprensibilidad  y cohernecia entre lo planeado y lo ejecutado</t>
  </si>
  <si>
    <t xml:space="preserve">Presentar el informe de control interno contable previa verificacion de los elementos minimos de control interno contable de conformidad con lo establecido en la Resolución 193 del 05 de Mayo de 2016),  previa indicacion de observaciones 
Establecer en los planes de auditoria interna el universo y la muestra a seleccionar aplicando los criterios establecidos en la Guia de Auditoria CGR y el Decreto 1499 de 2017
</t>
  </si>
  <si>
    <t>Identificar las debilidades  y fortalecer los controles presentados en la estructura financiera de la Entidad
Dar cumplimiento a los lineamientos establecidos por la Ley 87 de 1993 y la Guia de Auditoria para efectos de contar con una evaluacion independiente coherente con el contexto y presentacion de riesgos de la entidad</t>
  </si>
  <si>
    <t>Presentacion de informe control interno contable con observaciones de evaluacion
Planes de auditoria con  universo a auditar establecido y muestras con analisis coherentes con los informes entregados de auditoria interna</t>
  </si>
  <si>
    <t>No constitución de comité de conciliación.No se cumplio la obligación de llevar a comité de conciliación el pago del dinero en deuda más los intereses moratorios por el incumplimiento del pago de los recursos provenientes de la ejecución del convenio interadministrativo No. 001 del 27 de marzo de 2008, como quedo establecido en el acta No. 01 de Junta Directiva celebrada el día 08 de noviembre del año 2016, y a partir de ello ejercer la acción de repetición como lo establece la ley 678 de 2001 (…).”</t>
  </si>
  <si>
    <t xml:space="preserve">No constitución de comité de conciliación para estudiar el caso.
Falta de políticas claras para ejercer la acción de repetición, de acuerdo con la normatividad vigente.   </t>
  </si>
  <si>
    <t xml:space="preserve">Realización de pagos de obligaciones sin que medie el comité de conciliación  y no ejercicio de la acción de repetición cuando corresponda.   </t>
  </si>
  <si>
    <t xml:space="preserve">Modificar Resolución No. 477 de Julio 2 de 2015 "Por medio del cual se reestructura y reglamenta el Comité de Conciliación y Defensa Judicial de la Empresa de Desarrollo Urbano de Armenia Ltda EDUA .  </t>
  </si>
  <si>
    <t xml:space="preserve">Actualizar  directrices y las politicas de conciliación y defensa judicial según la normatividad vigente, en especial las relacionadas con la acción de repetición. </t>
  </si>
  <si>
    <t xml:space="preserve">Expedición de un (1) acto administrativo modificatorio de la Resolución No. 447 de 2015. </t>
  </si>
  <si>
    <t>Unidad (expedición de un (1) acto administrativo)</t>
  </si>
  <si>
    <t>Pago de intereses por incumplimiento acuerdo de pago.
Por el no pago del compromiso adquirido por la EDUA en la resolucion 1589 de 2011 por no haber trasladado el % de arrendamientos al Municipio de Armenia en virtud del contrato interadministrativo No.001 de 2008, se sucribio un nuevo acuerdo de pago el 13 de diciembre de 2016  que fue cancelado por la EDUA con un incremento de $33.187.124 millones como intereses moratorios</t>
  </si>
  <si>
    <t xml:space="preserve">No constitución de comité de conciliación para estudiar el caso.
  </t>
  </si>
  <si>
    <t>Pago de obligaciones con afectacion presupuestal por falta de la realizacion de un comité conciliacion.</t>
  </si>
  <si>
    <t xml:space="preserve">Modificar Resolución No. 477 de Julio 2 de 2015 "Por medio del cual se reestructura y reglamenta el Comité de Conciliación y Defensa Judicial de la Empresa de Desarrollo Urbano de Armenia Ltda EDUA . </t>
  </si>
  <si>
    <t>Actualizar  directrices y las politicas de conciliación y defensa judicial según la normatividad vigente, para evitar la cancelación de valores que deben ser sometidos a comité</t>
  </si>
  <si>
    <t xml:space="preserve">, </t>
  </si>
  <si>
    <t>CUMPLIDO: Plan de mejoramiento con cumplimiento desde la vigecnia 2018, desde la Direccion de Control Interno se realizo seguimiento en la vigencia 2019.</t>
  </si>
  <si>
    <t>Tipo Modalidad</t>
  </si>
  <si>
    <t>M-3: PLAN DE MEJORAMIENTO</t>
  </si>
  <si>
    <t>AUDITORIA DE CUMPLIMIENTO SGP MUNICIPIO DE ARMENIA VIGENCIA 2017</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</si>
  <si>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</si>
  <si>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</si>
  <si>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</si>
  <si>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</si>
  <si>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</si>
  <si>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</si>
  <si>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</si>
  <si>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</si>
  <si>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</si>
  <si>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</si>
  <si>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</si>
  <si>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</si>
  <si>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</si>
  <si>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</si>
  <si>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</si>
  <si>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</si>
  <si>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</si>
  <si>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</si>
  <si>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</si>
  <si>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</si>
  <si>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</si>
  <si>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</si>
  <si>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</si>
  <si>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</si>
  <si>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</si>
  <si>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xml:space="preserve">1 SUSCRIPCIÓN DEL PLAN DE MEJORAMIENTO </t>
  </si>
  <si>
    <r>
      <rPr>
        <b/>
        <sz val="14"/>
        <color indexed="8"/>
        <rFont val="Calibri"/>
        <family val="2"/>
        <scheme val="minor"/>
      </rPr>
      <t>Hallazgo 12.</t>
    </r>
    <r>
      <rPr>
        <sz val="14"/>
        <color indexed="8"/>
        <rFont val="Calibri"/>
        <family val="2"/>
        <scheme val="minor"/>
      </rPr>
      <t xml:space="preserve"> "(.....)En los estudios previos de los contratos suscritos con la EDUA y proviquindio, se argumenta que estas entidades tienen la capacidad, idoneidad y experiencia para desarrollar el objeto social. Se evidencia que no realizaron directamente ninguna obra, sino que subcontrataron con terceras personas (.....)"</t>
    </r>
  </si>
  <si>
    <t>"(......)Se presentó por falta de seguimiento de parte del municipio, por desconocer principios de transparencia, responsabilidad y  selección objetiva porque utilizaron la modalidad de contratación directa y trasladaron la responsabilidad a PROVIQUINDIO y EDUA, que carecían de capacidad tecnica y operativa  y subcontrataron las obras (....)"</t>
  </si>
  <si>
    <t xml:space="preserve">Suscripción de contratos de obra con previa capacidad operativa y técnica por parte de la EDUA. </t>
  </si>
  <si>
    <t xml:space="preserve">Realizar mesas de trabajo para efectuar analisis previo a la suscripción de contratos de obra sobre la capacidad operativa y técnica por parte de la EDUA. </t>
  </si>
  <si>
    <t>Mesas de trabajo</t>
  </si>
  <si>
    <t>2019/31/10</t>
  </si>
  <si>
    <t>Perídodos fiscales que cubre:  2018</t>
  </si>
  <si>
    <t>Modalidad de Auditoría:Modalidad Regular Componentes de Gestión, Resultados y Financiero</t>
  </si>
  <si>
    <t>20/09/2019</t>
  </si>
  <si>
    <r>
      <rPr>
        <b/>
        <sz val="14"/>
        <rFont val="Arial"/>
        <family val="2"/>
      </rPr>
      <t xml:space="preserve">Incertidumbre en el estado de situación financiera: </t>
    </r>
    <r>
      <rPr>
        <sz val="14"/>
        <rFont val="Arial"/>
        <family val="2"/>
      </rPr>
      <t>Al realizar analisis de la informacion financiera de la entidad se presenta incertidumbre por el procedimiento pendiente con el manejo de los anticipos entregados por parte de la entidad, especificamente con el procedimiento con el proveedor Ferrelimas SAS, toda vez que se carece de procedimientos historicos y objetivos para el manejo de los anticipos, tanto en el activo como en el pasivo y la registrada en la cuenta impacto por la transicion al nuevo marco de regulacion.</t>
    </r>
  </si>
  <si>
    <t>Debilidades en la implementación del nuevo marco normativo relevante que garanticen la totalidad razonablemente de la información financiera de la empresa</t>
  </si>
  <si>
    <t>Incumplimiento de disposiciones generales de acuerdo a la resolución 533 de 2015, expedida por la contaduría general de la nación</t>
  </si>
  <si>
    <t>Incluir en el manual de políticas contables de la entidad, una política clara y especifica que establezca los lineamientos de acuerdo a los marcos normativos para el manejo de los anticipos.</t>
  </si>
  <si>
    <t>Emitir Estados Financieros Razonables en cuanto a la cuenta de anticipos</t>
  </si>
  <si>
    <t>Expedir acto administrativo modificatorio de la resolución 003 de 2018 "por medio de la cual se aprueba el manual de políticas contables del nuevo marco normativo para entidades de gobierno, en la Empresa de Desarrollo Urbano de Armenia LTDA EDUA"</t>
  </si>
  <si>
    <t>Perídodos fiscales que cubre: 2013-2019</t>
  </si>
  <si>
    <t>Modalidad de Auditoría:Especial Valorización</t>
  </si>
  <si>
    <r>
      <t>"</t>
    </r>
    <r>
      <rPr>
        <b/>
        <i/>
        <sz val="12"/>
        <rFont val="Arial"/>
        <family val="2"/>
      </rPr>
      <t>Diseños entregados sin el cumplimiento del lleno de requisitos ni la finalidad para la cual fueron contratados - Contrato Interadministrativo No. 10 de 2015..</t>
    </r>
    <r>
      <rPr>
        <i/>
        <sz val="12"/>
        <rFont val="Arial"/>
        <family val="2"/>
      </rPr>
      <t xml:space="preserve"> (...)en la revisión de los expedientes del contrato interadministrativo No 010 …(…) En lo relacionado con la estructuración técnica se evidencia Que en la cláusula segunda, numeral tercero, insiso 3.1.1.2 en el cual se estipula que los proyectos deben ser entregados en coordenadas EPA para facilitar la ubicación de la redes que se puedan intervenir en el mismo proyecto. (condición que no fue cumplida por parte de la EDUA)”. PLAZO DE EJECUCIÓN: Cuarenta Y Cinco Días, El producto de este contrato no cumple las condiciones de entrega, como son planos detallados con firma de profesionales responsables, memorias de cálculos, carta de responsabilidad de los diseños, cálculos de cantidades de obra, especificaciones técnica, análisis unitarios y además la Secretaria de Infraestructura le hace recibo a la EDUA y esta, a su vez le dio recibo a la empresa JL CONSTRUCCIONES Y SUMINISTROS S.A.S cancelando a esta última empresa un valor de $225.202.712 sin el cumplimiento de la entrega de los productos contratados. (...)</t>
    </r>
  </si>
  <si>
    <t xml:space="preserve">Supervisión del contrato inadecuadamente, Deficiencia en la planeación, La no ejecución debida de la obligaciones del Contratista. </t>
  </si>
  <si>
    <t>Licitación de obras sin el lleno de requisitos legales, Uso ineficiente de recursos, Incremento de costos, Incumplimiento de disposiciones generales, Inefectividad en el trabajo (no se están realizando como fueron planeados), Gastos indebidos, Controles inadecuados de recursos o actividades.</t>
  </si>
  <si>
    <t xml:space="preserve">Implementar lista de chequeo para la verificación del cumplimiento de requisitos de válidez técnica como jurídica de los documentos, diseños y planos entregables y que se originan en los procesos de contratación adelantados por la EDUA. </t>
  </si>
  <si>
    <t xml:space="preserve">Garantizar que los documentos, diseños y planos originados en los procesos de contratación adelantados por la EDUA Ltda posean las condiciones para ser reconocidos: firmas, profesional responsable, carta de responsabilidad y demás establecidos en la normatividad vigente a fin con el tema. </t>
  </si>
  <si>
    <t xml:space="preserve">Elaboración de lista de chequeo con los requisitos de válidez técnica como jurídica de los documentos, diseños y planos entregables. </t>
  </si>
  <si>
    <r>
      <rPr>
        <b/>
        <i/>
        <sz val="12"/>
        <rFont val="Arial"/>
        <family val="2"/>
      </rPr>
      <t>"Diseños entregados sin el cumplimiento del lleno de requisitos ni la finalidad para la cual fueron contratados - Contrato Interadministrativo No. 13 de 2015.</t>
    </r>
    <r>
      <rPr>
        <i/>
        <sz val="12"/>
        <rFont val="Arial"/>
        <family val="2"/>
      </rPr>
      <t>.. en la revisión de los expedientes del contrato interadministrativo No 013-2015.. (.....)Contrato sin el cumplimiento de todas las condiciones de entrega, como son planos detallados con firma de profesionales responsables, memorias de cálculos, carta de responsabilidad de los diseño, cálculos de cantidades de obra, especificaciones técnica, análisis unitarios y además la Secretaria de Infraestructura le hace recibo a la EDUA y esta a su vez le dio recibo a la empresa OPCION, DISEÑO Y CONSTRUCCIONES LTDA, cancelando a esta empresa un valor de $1.203.901.702, sin el cumplimiento de los productos a entregar ni las condiciones legales establecidas (....)"</t>
    </r>
  </si>
  <si>
    <r>
      <rPr>
        <b/>
        <i/>
        <sz val="9"/>
        <rFont val="Arial"/>
        <family val="2"/>
      </rPr>
      <t xml:space="preserve">"Falta de idoneidad para desarrollar el Contrato Interadministrativo No. 010 de 2015, violación al principio de selección objetiva  </t>
    </r>
    <r>
      <rPr>
        <i/>
        <sz val="9"/>
        <rFont val="Arial"/>
        <family val="2"/>
      </rPr>
      <t xml:space="preserve">..(….)en lo relacionado al expediente del contrato interadministrativo No. 10 de 2015 y en concordancia con el contrato de consultoría No. 02 de 2015 mencionado, existen incongruencias e inconsistencias entre los mismos, , las cuales se explica a continuación: 
Conforme a lo narrado en el desarrollo del presente documento y en análisis del mismo, se refleja por parte de la Empresa de Desarrollo Urbano de Armenia -EDUA- para ejecutar y/o realizar el objeto y las obligaciones del convenio interadministrativo de la referencia, toda vez que, a pesar de haberse manifestado que la EDUA contaba con la capacidad e idoneidad requerida para ejecutar dicho contrato interadministrativo, posteriormente, la EDUA elabora y celebra un contrato de consultoría específicamente el contrato de consultoría No. 002 de 2015, en el cual el objeto y las obligaciones que adquiere dicha consultoría son las mismas contraídas en el contrato interadministrativo de la referencia, entregando LA TOTALIDAD del objeto contractual del convenio interadministrativo; además, es de dar a conocer y de lo cual también se ve reflejado en lo manifestado en el papel de trabajo del contrato de consultoría No. 002 de 2015, es que, en los estudios previos y el contrato como tal de este último, la EDUA manifiesta que con la planta de personal que cuenta, no es posible cubrir la necesidad del contrato interadministrativo de la referencia, situación que resulta contraria a las justificaciones dadas para la celebración del contrato interadministrativo de la referencia en sus estudios previos, y que reflejan una presunta celebración indebida de un contrato y subcontratación con terceros. De lo anterior, la EDUA no fue la que ejecutó las obligaciones contraídas por el mismo, sino que fue ejecutada a través de un tercero por lo acá mencionado.(...)" 
</t>
    </r>
  </si>
  <si>
    <t xml:space="preserve">fue obviado y contradictorio los estudios previos de cada una cuando mencionan la viabilidad y necesidad a cubrir previo a la celebración del contrato, igualmente, la idoneidad del contratista, adicionalmente dicha situación y la celebración del contrato interadministrativo No 10 de 2015 no fue la opción más favorable para la entidad y fue celebrado dicho contrato por un valor superior al celebrado en el contrato de consultoría No. 02 de 2015. </t>
  </si>
  <si>
    <t xml:space="preserve">violación de los deberes y principios del estado y de la función pública, igualmente con los principios y ordenamientos legales de la contratación pública como lo es la ley 80 de 1993, sus decretos y leyes afines. </t>
  </si>
  <si>
    <t xml:space="preserve">Realizar mesas de trabajo para efectuar analisis previo a la suscripción de contratos interadministrativos sobre la idoneidad por parte de la EDUA. </t>
  </si>
  <si>
    <t xml:space="preserve">Cumplir con  los deberes y principios del estado y de la función pública, igualmente con los principios y ordenamientos legales de la contratación pública como lo es la ley 80 de 1993, sus decretos y leyes afines.  Dar cumplimiento a la Ley 80 de 1993 y demás normas concordantes al momento de usar la figura de subcontratación o cesión del contrato. </t>
  </si>
  <si>
    <t xml:space="preserve">Realizar mesas de trabajo previo a la suscripción de los contratos interadministrativos para verificar el cumplimiento de la idoneidad de la EDUA Ltda para la ejecución del objeto y obligaciones contractuales. </t>
  </si>
  <si>
    <r>
      <rPr>
        <i/>
        <sz val="12"/>
        <rFont val="Arial"/>
        <family val="2"/>
      </rPr>
      <t>"C</t>
    </r>
    <r>
      <rPr>
        <b/>
        <i/>
        <sz val="12"/>
        <rFont val="Arial"/>
        <family val="2"/>
      </rPr>
      <t>ontrato Interadministrativo No. 010 de 2015- tercerización y/o sub contratación total de las obligaciones contratadas (</t>
    </r>
    <r>
      <rPr>
        <i/>
        <sz val="12"/>
        <rFont val="Arial"/>
        <family val="2"/>
      </rPr>
      <t>…) en lo relacionado al expediente del contrato inter administrativo 10 de 2015 y en concordancia con el contrato de consultoría 02 de 2015 mencionados, existen incongruencias e inconsistencias entre los mismos.. (...) Lo expuesto significa que la sustitución es -como se mencionó- material y jurídica, esto es, que el cesionario –“nuevo” contratista del Estado- ejecuta total o parcialmente el negocio, y responde ante la administración contratante -es decir, la cedida-. En efecto, éste se subroga en los derechos y obligaciones del cedente, quien se desvincula del negocio, salvo estipulación en contrario.”</t>
    </r>
    <r>
      <rPr>
        <sz val="12"/>
        <rFont val="Arial"/>
        <family val="2"/>
      </rPr>
      <t xml:space="preserve">
</t>
    </r>
  </si>
  <si>
    <t xml:space="preserve">tercerización de un contrato y/o sub contratación TOTAL del mismo, el cual no es posible realizar ya que la contratación estatal tienen como naturaleza que estos son intuito personae. </t>
  </si>
  <si>
    <t>Contraría el ordenamiento legal de la contratación pública como lo es la ley 80 de 1993, sus decretos y leyes afines.</t>
  </si>
  <si>
    <r>
      <t xml:space="preserve">"Contrato Interadministrativo No. 010 de 2015 - indebida motivación para la suspensión de la ejecución del objeto contratado (….) </t>
    </r>
    <r>
      <rPr>
        <i/>
        <sz val="12"/>
        <rFont val="Arial"/>
        <family val="2"/>
      </rPr>
      <t>Conforme a lo narrado en el desarrollo del presente informe, existen ciertas circunstancias en cuanto las motivaciones que dieron razón a las suspensiones, si bien es cierto estas fueron por mutuo consentimiento en algunas su motivación no es coherente o es ajena a la misma, como lo fue suspender por el desarrollo de otro contrato el cual fue el contrato de consultoría 002 de 2015 al cual se le realiza la tercerización total de obligaciones.(...)"</t>
    </r>
    <r>
      <rPr>
        <b/>
        <i/>
        <sz val="12"/>
        <rFont val="Arial"/>
        <family val="2"/>
      </rPr>
      <t xml:space="preserve">
</t>
    </r>
  </si>
  <si>
    <t xml:space="preserve">Tercerización y/o subcontratación total que sufrió dicho contrato va en contra de la naturaleza de la contratación estatal la cual es que son intuito personae, ausencia de justificación para suspender el contrato que pueda estar contemplada como una fuerza mayor o caso fortuito. </t>
  </si>
  <si>
    <t xml:space="preserve">Indebida motivación para la suspensión del objeto contratado. </t>
  </si>
  <si>
    <t>Elaborar e incluir en el sistema de la entidad un formato denominado acta de suspensión de los contratos, el cual incluya  las motivaciones respectivas, las cuales deben ser coherentes y propias de las circunstancias presentadas en el desarrollo del contrato.</t>
  </si>
  <si>
    <t>Garantizar que las suspensiones realizadas a los contratos cuenten con las motivaciones respectivas, las cuales deben ser coherentes y propias de las circunstancias presentadas en el desarrollo del contrato.</t>
  </si>
  <si>
    <t xml:space="preserve">Elaboración e inclusion de formato de actas de suspensión de los contratos con las justificaciones técnicas y jurídicas suficientes. </t>
  </si>
  <si>
    <r>
      <t xml:space="preserve">"CONTRATO INTERADMINISTRATIVO 010 DE 2015 - ENTORPECIMIENTO DE LAS LABORES INVESTIGATIVAS- ADMINISTRATIVO (…..) </t>
    </r>
    <r>
      <rPr>
        <i/>
        <sz val="11"/>
        <rFont val="Arial"/>
        <family val="2"/>
      </rPr>
      <t>En atención al análisis de los expedientes de la referencia estos son contrato interadministrativo 10 de 2015, es de aclarar, que las carpetas solicitadas de manera física por parte del grupo auditor de la totalidad del expediente del convenio administrativo de la referencia, fue entregada por parte de dos dependencias, la primera que son las empresas de desarrollo urbano -EDUA- entrega el total de cuatro (04), igualmente, este expediente fue entregado por parte de la secretaria de infraestructura el cual relaciona un total de quince (15) tomos, una diferencia notoria y en la cual algunos documentos se encuentran trocados en temporalidad o solo reposa uno que afecte la ejecución del contrato en una sola dependencia, tratándose del mismo..(....)"</t>
    </r>
  </si>
  <si>
    <t>No es coherente el orden de los documentos foliados en los mismos puesto que se encuentran documentos trocados o con fechas anteriores de lo que se desarrollaba adicionalmente, existen documentos que reposan en otro expediente (infraestructura) y no en EDUA, algunos documentos no se encuentran debidamente foliado dentro de los archivos que reposa en los expedientes y no llevan la coherencia temporal de cuando fue expedidas ciertas actuaciones en cuanto su archivo y folio.</t>
  </si>
  <si>
    <r>
      <t xml:space="preserve">Vuelve confusa la información y entorpece el proceso de investigación, vulneración de la ley 594 de 2000 </t>
    </r>
    <r>
      <rPr>
        <i/>
        <sz val="14"/>
        <rFont val="Arial"/>
        <family val="2"/>
      </rPr>
      <t>“por medio de la cual se dicta la Ley General de Archivos y se dictan otras disposiciones.”</t>
    </r>
  </si>
  <si>
    <t xml:space="preserve">Realizar jornadas de orden y organización del archivo de gestión a cargo de la EDUA Ltda. </t>
  </si>
  <si>
    <t>Dar cumplimiento a la ley 594 de 2000 “por medio de la cual se dicta la Ley General de Archivos y se dictan otras disposiciones.”</t>
  </si>
  <si>
    <t xml:space="preserve">Realización de jornadas de archivo con todas las personas vinculadas a la EDUA Ltda y que tiene relación con esta actividad. </t>
  </si>
  <si>
    <r>
      <t xml:space="preserve">"IRREGULARIDADES POR LA EXIGENCIA DE MARCAS EN LAS ESPECIFICACIONES TÉCNICAS DEL CONTRATO DE COMPRA VENTA 007 DE 2015 –EDUA -(…) </t>
    </r>
    <r>
      <rPr>
        <i/>
        <sz val="11"/>
        <rFont val="Arial"/>
        <family val="2"/>
      </rPr>
      <t>En la revisión realizada en la etapa de ejecución de la auditoria especial de valorización por parte del equipo auditor y concordando con el estudio realizado al contrato de compraventa 07 de 2015, según los elementos analizados, se puede evidenciar lo siguiente:
Desde su etapa pre contractual, en sus estudios previos, en sus especificaciones del objeto a contratar, se mencionan diferentes ítems en los cuales se solicitó una marca en concreto, sin embargo, no contó con un criterio técnico del por qué solamente se podría presentar dicha marca sobre tal ítem, situación que fue evidenciada en el desarrollo de la ejecución de la auditoria especial de valorización... (....)"</t>
    </r>
  </si>
  <si>
    <t>Vulneración de los principios de transparencia y selección objetiva consagrados en la Ley, No se estaría permitiendo que otras marcas se postulen al proceso y que cumplan con las mismas especificaciones y hasta un valor económico menor.</t>
  </si>
  <si>
    <t>Limita la comparecencia de otros oferentes e igualdad de oportunidades para la presentación de propuestas,  vulneran el principio de libre concurrencia,   transparencia y el de selección objetiva.</t>
  </si>
  <si>
    <t xml:space="preserve">
Realizar procesos de capacitacion y/o socializacion en la normatividad vigente sobre contratacion estatal</t>
  </si>
  <si>
    <t xml:space="preserve">Dar cumplimiento a los principios de la contratación estatal tales como libre concurrencia,  selección objetiva y transparencia.
Contar con claridad desde la etapa pre contractual, en los estudios previos, sobre las especificaciones del objeto a contratar,  sin solicitar marcas en concreto; y  los criterios de calificación que permitan una evaluación objetiva de las propuestas. </t>
  </si>
  <si>
    <t xml:space="preserve">Elaborar los estudios previos dando cumplimiento a los principios de la contratación estatal. </t>
  </si>
  <si>
    <r>
      <t xml:space="preserve">"FALTANTES EN INVENTARIO DE PRODUCTOS ADQUIRIDOS MEDIANTE EL CONTRATO DE COMPRAVENTA No.007 DE 2015, FREDDY ALONSO GIRALDO / TECNOARMENIA –EDUA.. (….) </t>
    </r>
    <r>
      <rPr>
        <i/>
        <sz val="12"/>
        <rFont val="Arial"/>
        <family val="2"/>
      </rPr>
      <t>De acuerdo al proceso de auditoría realizada en campo, se evidenció la no existencia material de todos los artículos o productos adquiridos mediante el Contrato de Compraventa No.007 del 8 de septiembre de 2015. Por lo cual, se procedió a realizar el debido cotejamiento con los inventarios de la EDUA y la Secretaria de Infraestructura del Municipio (....)</t>
    </r>
  </si>
  <si>
    <t xml:space="preserve">Poca continuidad de personal encargado del mismo, Cambios en la administración del proyecto, Comunicación deficiente entre las dependencias y/o entidades encargadas del proyecto, Falta de mecanismos de seguimiento, control y monitoreo sobre estos sistemas de información. </t>
  </si>
  <si>
    <t xml:space="preserve">menoscabo de los recursos con que cuenta la EDUA Ltda para la ejecución de los proyectos.  </t>
  </si>
  <si>
    <t>Revision y seguimiento semestral al reporte de las novedades que se presentan en el inventario a cargo de la EDUA Ltda que permita soportar la baja o traslado de los bienes muebles a cargo y permitir la adecuada comunicación y custodia de los recursos fisicos de la entidad</t>
  </si>
  <si>
    <t xml:space="preserve">Evitar un menoscabo de los recursos con que cuenta la EDUA Ltda para la ejecución de los proyectos.  </t>
  </si>
  <si>
    <t xml:space="preserve">Revision y seguimiento semestral al reporte de las novedades que se presentan en el inventario a cargo de la EDUA Ltda a traves de minutas o bitácoras de las novedades que se presentan en el inventario  para soportar la baja o traslado de los bienes muebles a cargo </t>
  </si>
  <si>
    <r>
      <rPr>
        <b/>
        <i/>
        <sz val="12"/>
        <rFont val="Arial"/>
        <family val="2"/>
      </rPr>
      <t xml:space="preserve">"FALTA DE USO DE GARANTÍA EN EQUIPO DE CÓMPUTO ADQUIRIDO CON EL CONTRATO DE COMPRAVENTA NO. 007 DE 2015 FREDDY ALONSO GIRALDO / TECNOARMENIA –EDUA- </t>
    </r>
    <r>
      <rPr>
        <i/>
        <sz val="12"/>
        <rFont val="Arial"/>
        <family val="2"/>
      </rPr>
      <t>(…..) No se tramito el debido procedimiento de solicitud de garantía ante el contratista del Contrato de compraventa No. 007 del 8 de septiembre del 2015, señor Freddy Alonso Giraldo/Tecnoarmenia, ni tampoco a la compañía que expidió la póliza de garantía, por uno de los quipos que presenta problemas, el pc para digitadores..(...)"</t>
    </r>
  </si>
  <si>
    <t>Poca continuidad de personal encargado del mismo, Cambios en la administración del proyecto, Comunicación deficiente entre las dependencias y/o entidades encargadas del proyecto, Falta de mecanismos de seguimiento, control y monitoreo sobre estos sistemas de información.</t>
  </si>
  <si>
    <t>El proceso del contrato indicaba que se tenía garantía y buen funcionamiento de 2 años, la cual no se utilizó.</t>
  </si>
  <si>
    <t xml:space="preserve">Verificar de manera trimestral los amparos y vigencias de las garantias establecidas en los contratos celebrados por la EDUA Ltda para tramitar oportunamente cualquier reclamación ante el contratista y/o compañía aseguradora. </t>
  </si>
  <si>
    <t xml:space="preserve">Elaborar un acta de verificación trimestral para constatar los amparos y vigencias de las garantias cada vez que se presente novedad en los bienes y/o servicios contratados por la EDUA Ltda. </t>
  </si>
  <si>
    <t>"IRREGULARIDADES EN EL CUMPLIMIENTO DEL OBJETO DEL CONTRATO DE CONSULTORÍA 05 DE JUNIO DE 2015.. (…) La Contraloría Municipal de Armenia en desarrollo de la Auditoria especial de Valorización realizó un análisis al contrato de consultoría 05 del 11 de Junio de 2015... Se observaron irregularidades en el cumplimiento de obligaciones específicas del contrato.(....)"</t>
  </si>
  <si>
    <t xml:space="preserve">gran numero de recursos interpuestos ante el municipio por temas relacionados con la actualización predial, los cuales de haberse realizado una actualización o censo prediales acorde con la magnitud del proyecto hubieran podido ser evitados o se verían disminuidos en un gran porcentaje, respecto del contrato auditado lo cual a la fecha no es de competencia de la EDUA al no ejecutarse actualmente el proceso de valorizacion.
Debilidades de control o supervisión sobre los contratos que no permiten advertir oportunamente las irregularidades, Falta de mecanismos de seguimiento y monitoreo sobre los productos entregados por contratistas,
</t>
  </si>
  <si>
    <t>La no realización de una actualización predial acorde con la magnitud del proyecto genero una gran serie de reclamaciones.
Incumplimiento o cumplimiento parcial del objeto y las obligaciones de los contratos celebrados por la entidad lo cual genera impacto a traves de multiples reclamaciones o afectacion en la ciudad
Uso ineficiente de recursos, Informes inexactos, poco útiles, Control inadecuado de recursos y actividades,</t>
  </si>
  <si>
    <t xml:space="preserve">
Realizar procesos de capacitacion y/o socializacion sobre supervision de los contratos estatales.</t>
  </si>
  <si>
    <t xml:space="preserve">Dar cumplimiento a los principios y lineamientos de la supervision de la contratación estatal.
. </t>
  </si>
  <si>
    <t xml:space="preserve">Ejercer la supervision de los contratos dando cumplimiento a los deberes y obligaciones  por parte de los responsables de proceso, gerente y supervisores conforme lo establecido en la normatividad. </t>
  </si>
  <si>
    <r>
      <t>"Incumplimiento de obligaciones contractuales derivadas de la ejecución del Contrato de Consultoría No.07 de 2015 ... (</t>
    </r>
    <r>
      <rPr>
        <i/>
        <sz val="12"/>
        <rFont val="Arial"/>
        <family val="2"/>
      </rPr>
      <t>....) En desarrollo de la auditoria especial al plan de obras a financiarse mediante la contribución de valorización en el Municipio de Armenia, se revisó y analizó el Contrato de Consultoría No.007 de 2015 desarrollado por la firma Barrero Ochoa y Asociados Ltda., el cual tuvo por objeto: “Asesorar el proceso de la distribución del cobro de valorización, en los predios que hacen parte de la zona de beneficio autorizada mediante Acuerdo No.020 del 23 de Octubre de 2014”; durante la revisión se observó que no se dio cumplimiento eficaz sobre algunas obligaciones contractuales relevantes para el proceso de implemenentación de la contribución de Valorización.(....)"</t>
    </r>
  </si>
  <si>
    <t>Debilidades de control o supervisión sobre los contratos que no permiten advertir oportunamente las irregularidades, Falta de mecanismos de seguimiento y monitoreo sobre los productos entregados por contratistas, Presunta manipulación de la información entregada por el contratista, Prevalecimiento del interés particular sobre el interés general, Ampliación de la zona de influencia para la determinación de la contribución de valorización.</t>
  </si>
  <si>
    <t xml:space="preserve">Uso ineficiente de recursos, Informes inexactos, poco útiles, Control inadecuado de recursos y actividades, Fallas en el cálculo del factor definitivo para la determinación de la contribución de valorización en cada predio, Recursos de reconsideración interpuestos por los habitantes, Disminución del recaudo de la contribución, Desfinanciación del plan de obras a desarrollarse. </t>
  </si>
  <si>
    <r>
      <t xml:space="preserve">"USO INADECUADO DE RECURSOS CON DESTINACIÓN ESPECÍFICA DEL FONDO DE VALORIZACIÓN MUNICIPAL…(….) </t>
    </r>
    <r>
      <rPr>
        <i/>
        <sz val="11"/>
        <rFont val="Arial"/>
        <family val="2"/>
      </rPr>
      <t>Al revisar el contrato interadministrativo No.08 de 2017 firmado entre el Municipio de Armenia y la Empresa de Desarrollo Urbano EDUA, se observó que a partir de este se originaron 46 contratos, en su mayoría, bajo la modalidad de contratación directa de prestación de servicios. Uno de ellos fue el contrato de prestación de servicios No.046 de 2017 que fue ejecutado por la empresa Certipostal S.A.S; al revisar los soportes de las actas de recibo a satisfacción No.1 y No.02 se observa un detalle denominado “Correo Predial” en el cual se relacionan más de 60.000 correos en cada mes, por un valor total de $81.653.136; determinándose así, uno uso inadecuado de los recursos de valorización...(..)"</t>
    </r>
  </si>
  <si>
    <t>Desconocimiento de requisitos establecidos en el acuerdo municipal, Debilidades en la supervisión que no permiten advertir oportunamente el problema,Falta de mecanismos de seguimiento y control sobre los recursos del fondo de valorización.</t>
  </si>
  <si>
    <t xml:space="preserve">Incumplimiento de disposiciones generales establecidas en el acuerdo municipal, Gastos no contemplados en el proyecto de valorización, Control inadecuado de los recursos de valorización, Desviación indebida de recursos con destinación especifica, Uso ineficiente de los recursos de valorización, Menoscabo de los recursos destinados a las obras de valorización. </t>
  </si>
  <si>
    <t xml:space="preserve">Establecer  formato de control de envio de correo certificado para garantizar el uso adecuado de los recursos a cargo de la EDUA Ltda. </t>
  </si>
  <si>
    <t>Dar uso adecuado a los recursos que sean incluidos en el presupuesto de la EDUA Ltda. por medio de un control por parte de todos los funcionarios que despachen correspondencia para confrontar con informes de contratista y supervisor para autorizacion de pagos</t>
  </si>
  <si>
    <t xml:space="preserve">Elaboración de formato de control de envio de correo certificado. </t>
  </si>
  <si>
    <t>Representante Legal:  JAVIER RAMIREZ MEJIA</t>
  </si>
  <si>
    <t>Representante Legal:  JJAVIER RAMIREZ MEJIA</t>
  </si>
  <si>
    <t>Representante Legal: JAVIER RAMIREZ MEJIA</t>
  </si>
  <si>
    <r>
      <t>A la fecha de corte</t>
    </r>
    <r>
      <rPr>
        <b/>
        <sz val="14"/>
        <color indexed="8"/>
        <rFont val="Calibri"/>
        <family val="2"/>
        <scheme val="minor"/>
      </rPr>
      <t xml:space="preserve"> 30 de junio de 2020</t>
    </r>
    <r>
      <rPr>
        <sz val="14"/>
        <color indexed="8"/>
        <rFont val="Calibri"/>
        <family val="2"/>
        <scheme val="minor"/>
      </rPr>
      <t xml:space="preserve">, no se ha suscrito contratos de obra,el plan de mejoramiento tiene una fecha de terminacion para la met en octubre de 2019,es decir el la accion de mejoramiento planteada fue cumplida, no obstante debe revisarse para ésta vigencia con nueva administracion las acciones a ejecutar. </t>
    </r>
  </si>
  <si>
    <t>30/06/2020</t>
  </si>
  <si>
    <t>ORIGINAL FIRMADO</t>
  </si>
  <si>
    <t xml:space="preserve">JAVIER RAMIREZ MEJIA </t>
  </si>
  <si>
    <t>ANDRES MAURICIO OLARTE</t>
  </si>
  <si>
    <t>GERENTE ENCARGADO</t>
  </si>
  <si>
    <t xml:space="preserve">DIRECTOR ADMINISTRATIVO Y FINANCIERO </t>
  </si>
  <si>
    <t>EMPRESA DE DESARROLLO URBANO DE ARMENIA LTDA. EDUA</t>
  </si>
  <si>
    <t xml:space="preserve">Informe presentado a la Contraloría General de la República </t>
  </si>
  <si>
    <t xml:space="preserve">Entidad: Empresa de Desarrollo Urbano de Armenia - EDUA </t>
  </si>
  <si>
    <r>
      <t xml:space="preserve">Representante Legal: </t>
    </r>
    <r>
      <rPr>
        <sz val="11"/>
        <color indexed="10"/>
        <rFont val="Arial"/>
        <family val="2"/>
      </rPr>
      <t xml:space="preserve"> JAVIER RAMIREZ MEJIA / Gerente (e)</t>
    </r>
  </si>
  <si>
    <t>NIT 890001424-3</t>
  </si>
  <si>
    <t>Modalidad de Auditoría:  Auditoria Especial componente finanicero Vigencia 2019</t>
  </si>
  <si>
    <r>
      <t xml:space="preserve">Período Fiscal que Cubre: </t>
    </r>
    <r>
      <rPr>
        <sz val="11"/>
        <color indexed="10"/>
        <rFont val="Arial"/>
        <family val="2"/>
      </rPr>
      <t>Vigencia 2019</t>
    </r>
  </si>
  <si>
    <t xml:space="preserve">Fecha de suscripción: </t>
  </si>
  <si>
    <t>17 de junio de 2020</t>
  </si>
  <si>
    <t xml:space="preserve">Fecha de Evaluación: </t>
  </si>
  <si>
    <t>30 de junio de 2020</t>
  </si>
  <si>
    <t>Causa Del Hallazgo</t>
  </si>
  <si>
    <t>Efecto  Del Hallazgo</t>
  </si>
  <si>
    <t>Denominación de la Unidad de medida de la meta</t>
  </si>
  <si>
    <t>Unidad de medida de la Meta</t>
  </si>
  <si>
    <t>Plazo en semanas de las Metas</t>
  </si>
  <si>
    <t xml:space="preserve">Area Responsable </t>
  </si>
  <si>
    <t>Conforme al análisis hecho a la muestra de los rubros presupuestales evaluados, se presentan inconsistencias en los rubros Nº A221020101 materiales y suministros, C32201989802 Secretaria de Tránsito y Transporte de Armenia, C3220198980304 Contrato interadministrativo No. 004 de 2017 – INFRAESTRUCTURA Teniendo en cuenta la presentación de la Ejecución presupuestal con corte a Diciembre 31 de 2019, se generaron diferencias entre la ejecución presupuestal de gastos frente a los Movimientos Auxiliares de Presupuesto, ya que se presentan diferencias de valores al momento de cruzar información de Movimientos  Auxiliares de Presupuesto y la ejecución presupuestal de Gastos. Conforme a la apreciación mencionada se genera una observación por cuanto no están aplicando el decreto 115 de 1996 de presupuesto; siempre y cuando EDUA debe
reportar informes acordes a todas las instancias y deben rendir la cuenta en sus ejecuciones presupuestales de manera razonable.</t>
  </si>
  <si>
    <t>Se evidencia ausencia de mecanismos de control efectivos  que permitan detectar falencias, toda vez que no se tuvieron en cuenta procedimientos establecidos, debilidades en la ejecución presupuestal y la implementación del Decreto 115 de 1996 que garanticen en su totalidad razonablemente la información financiera de la empresa.</t>
  </si>
  <si>
    <t>Incertidumbre en la información presupuestal</t>
  </si>
  <si>
    <t>Implementar reuniones con frecuencia mensual del área financiera, con el fin de evidenciar la incorporación de las liberaciones que se realicen en la vigencia dentro de los libros auxiliares de presupuesto.</t>
  </si>
  <si>
    <t>Generar ejecuciones presupuestales que pueda ser confrontadas con los libros auxiliares de presupuesto</t>
  </si>
  <si>
    <t>Reuniones mensuales del área financiera para verificar la inclusión de las liberaciones realizadas en cada periodo</t>
  </si>
  <si>
    <t>Dirección Administativa y Financiera</t>
  </si>
  <si>
    <t xml:space="preserve"> TOTALES</t>
  </si>
  <si>
    <t xml:space="preserve">Para cualquier duda o aclaración puede dirigirse al siguiente correo:  joyaga@ contraloriagen.gov.co     </t>
  </si>
  <si>
    <t xml:space="preserve">Evaluación del plan de mejoramiento </t>
  </si>
  <si>
    <t xml:space="preserve">Puntajes base de evaluación </t>
  </si>
  <si>
    <t>Puntaje base evaluación de cumplimiento</t>
  </si>
  <si>
    <t xml:space="preserve">PBEC = </t>
  </si>
  <si>
    <t xml:space="preserve">Puntaje base evaluación de avance </t>
  </si>
  <si>
    <t xml:space="preserve">PBEA = </t>
  </si>
  <si>
    <t xml:space="preserve">Cumplimiento del plan </t>
  </si>
  <si>
    <t>CPM = POMMVi/PBEC</t>
  </si>
  <si>
    <t xml:space="preserve">Avance del plan de mejoramiento </t>
  </si>
  <si>
    <t>AP= POMi/PBEA</t>
  </si>
  <si>
    <t>JAVIER RAMIREZ MEJIA</t>
  </si>
  <si>
    <t>ANDRES MAURICIO OLARTE VALDERRAMA</t>
  </si>
  <si>
    <t>Gerente (e) - EDUA</t>
  </si>
  <si>
    <t>Directora Administrativa y Financiera - EDUA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</si>
</sst>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mm/yyyy;@"/>
    <numFmt numFmtId="165" formatCode="dd/mm/yyyy;@"/>
    <numFmt numFmtId="166" formatCode="0;[Red]0"/>
    <numFmt numFmtId="167" formatCode="d&quot; de &quot;mmm&quot; de &quot;yy"/>
    <numFmt numFmtId="169" formatCode="_-* #,##0\ _€_-;\-* #,##0\ _€_-;_-* &quot;-&quot;??\ _€_-;_-@_-"/>
  </numFmts>
  <fonts count="43" x14ac:knownFonts="1">
    <font>
      <sz val="11"/>
      <color theme="1"/>
      <name val="Calibri"/>
      <family val="2"/>
      <scheme val="minor"/>
    </font>
    <font>
      <sz val="11"/>
      <color theme="1"/>
      <name val="Calibri"/>
      <family val="2"/>
      <scheme val="minor"/>
    </font>
    <font>
      <sz val="10"/>
      <name val="Arial"/>
    </font>
    <font>
      <b/>
      <sz val="11"/>
      <name val="Arial"/>
      <family val="2"/>
    </font>
    <font>
      <b/>
      <sz val="12"/>
      <name val="Arial"/>
      <family val="2"/>
    </font>
    <font>
      <sz val="12"/>
      <name val="Arial"/>
      <family val="2"/>
    </font>
    <font>
      <sz val="14"/>
      <name val="Arial"/>
      <family val="2"/>
    </font>
    <font>
      <sz val="10"/>
      <name val="Arial"/>
      <family val="2"/>
    </font>
    <font>
      <sz val="8"/>
      <name val="Arial"/>
      <family val="2"/>
    </font>
    <font>
      <b/>
      <sz val="10"/>
      <name val="Arial"/>
      <family val="2"/>
    </font>
    <font>
      <b/>
      <sz val="9"/>
      <name val="Arial"/>
      <family val="2"/>
    </font>
    <font>
      <sz val="11"/>
      <name val="Arial"/>
      <family val="2"/>
    </font>
    <font>
      <b/>
      <sz val="11"/>
      <color indexed="10"/>
      <name val="Arial"/>
      <family val="2"/>
    </font>
    <font>
      <b/>
      <sz val="12"/>
      <color indexed="9"/>
      <name val="Calibri"/>
      <family val="2"/>
    </font>
    <font>
      <b/>
      <sz val="12"/>
      <color indexed="8"/>
      <name val="Calibri"/>
      <family val="2"/>
      <scheme val="minor"/>
    </font>
    <font>
      <sz val="12"/>
      <color indexed="8"/>
      <name val="Calibri"/>
      <family val="2"/>
      <scheme val="minor"/>
    </font>
    <font>
      <b/>
      <sz val="12"/>
      <color indexed="8"/>
      <name val="Calibri"/>
      <family val="2"/>
    </font>
    <font>
      <b/>
      <sz val="11"/>
      <color indexed="9"/>
      <name val="Calibri"/>
      <family val="2"/>
    </font>
    <font>
      <b/>
      <sz val="8"/>
      <color indexed="9"/>
      <name val="Calibri"/>
      <family val="2"/>
    </font>
    <font>
      <b/>
      <sz val="9"/>
      <color indexed="9"/>
      <name val="Calibri"/>
      <family val="2"/>
    </font>
    <font>
      <b/>
      <sz val="10"/>
      <color indexed="9"/>
      <name val="Calibri"/>
      <family val="2"/>
    </font>
    <font>
      <sz val="14"/>
      <color indexed="8"/>
      <name val="Calibri"/>
      <family val="2"/>
      <scheme val="minor"/>
    </font>
    <font>
      <b/>
      <sz val="14"/>
      <color indexed="8"/>
      <name val="Calibri"/>
      <family val="2"/>
      <scheme val="minor"/>
    </font>
    <font>
      <sz val="10"/>
      <color indexed="8"/>
      <name val="Calibri"/>
      <family val="2"/>
      <scheme val="minor"/>
    </font>
    <font>
      <b/>
      <sz val="14"/>
      <name val="Arial"/>
      <family val="2"/>
    </font>
    <font>
      <i/>
      <sz val="12"/>
      <name val="Arial"/>
      <family val="2"/>
    </font>
    <font>
      <b/>
      <i/>
      <sz val="12"/>
      <name val="Arial"/>
      <family val="2"/>
    </font>
    <font>
      <i/>
      <sz val="9"/>
      <name val="Arial"/>
      <family val="2"/>
    </font>
    <font>
      <b/>
      <i/>
      <sz val="9"/>
      <name val="Arial"/>
      <family val="2"/>
    </font>
    <font>
      <b/>
      <i/>
      <sz val="11"/>
      <name val="Arial"/>
      <family val="2"/>
    </font>
    <font>
      <i/>
      <sz val="11"/>
      <name val="Arial"/>
      <family val="2"/>
    </font>
    <font>
      <i/>
      <sz val="14"/>
      <name val="Arial"/>
      <family val="2"/>
    </font>
    <font>
      <sz val="18"/>
      <name val="Arial"/>
      <family val="2"/>
    </font>
    <font>
      <b/>
      <sz val="8"/>
      <color indexed="81"/>
      <name val="Tahoma"/>
      <family val="2"/>
    </font>
    <font>
      <sz val="8"/>
      <color indexed="81"/>
      <name val="Tahoma"/>
      <family val="2"/>
    </font>
    <font>
      <b/>
      <sz val="11"/>
      <color rgb="FFFF0000"/>
      <name val="Arial"/>
      <family val="2"/>
    </font>
    <font>
      <sz val="11"/>
      <color rgb="FFFF0000"/>
      <name val="Arial"/>
      <family val="2"/>
    </font>
    <font>
      <sz val="11"/>
      <color indexed="10"/>
      <name val="Arial"/>
      <family val="2"/>
    </font>
    <font>
      <sz val="10"/>
      <color rgb="FFFF0000"/>
      <name val="Arial"/>
      <family val="2"/>
    </font>
    <font>
      <sz val="9"/>
      <name val="Arial"/>
      <family val="2"/>
    </font>
    <font>
      <b/>
      <sz val="8"/>
      <name val="Arial"/>
      <family val="2"/>
    </font>
    <font>
      <b/>
      <sz val="8"/>
      <color indexed="8"/>
      <name val="Times New Roman"/>
      <family val="1"/>
    </font>
    <font>
      <sz val="8"/>
      <color indexed="8"/>
      <name val="Times New Roman"/>
      <family val="1"/>
    </font>
  </fonts>
  <fills count="17">
    <fill>
      <patternFill patternType="none"/>
    </fill>
    <fill>
      <patternFill patternType="gray125"/>
    </fill>
    <fill>
      <patternFill patternType="solid">
        <fgColor indexed="9"/>
        <bgColor indexed="64"/>
      </patternFill>
    </fill>
    <fill>
      <patternFill patternType="solid">
        <fgColor indexed="52"/>
        <bgColor indexed="29"/>
      </patternFill>
    </fill>
    <fill>
      <patternFill patternType="solid">
        <fgColor indexed="49"/>
        <bgColor indexed="64"/>
      </patternFill>
    </fill>
    <fill>
      <patternFill patternType="solid">
        <fgColor indexed="50"/>
        <bgColor indexed="64"/>
      </patternFill>
    </fill>
    <fill>
      <patternFill patternType="solid">
        <fgColor rgb="FFFFFF00"/>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54"/>
      </patternFill>
    </fill>
    <fill>
      <patternFill patternType="solid">
        <fgColor indexed="9"/>
      </patternFill>
    </fill>
    <fill>
      <patternFill patternType="solid">
        <fgColor indexed="49"/>
        <bgColor indexed="15"/>
      </patternFill>
    </fill>
    <fill>
      <patternFill patternType="solid">
        <fgColor indexed="50"/>
        <bgColor indexed="51"/>
      </patternFill>
    </fill>
    <fill>
      <patternFill patternType="solid">
        <fgColor indexed="15"/>
        <bgColor indexed="64"/>
      </patternFill>
    </fill>
    <fill>
      <patternFill patternType="solid">
        <fgColor indexed="47"/>
        <bgColor indexed="22"/>
      </patternFill>
    </fill>
    <fill>
      <patternFill patternType="solid">
        <fgColor indexed="15"/>
        <bgColor indexed="40"/>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8"/>
      </right>
      <top/>
      <bottom/>
      <diagonal/>
    </border>
    <border>
      <left style="thick">
        <color indexed="8"/>
      </left>
      <right/>
      <top style="medium">
        <color indexed="64"/>
      </top>
      <bottom/>
      <diagonal/>
    </border>
    <border>
      <left style="thin">
        <color indexed="8"/>
      </left>
      <right style="thin">
        <color indexed="8"/>
      </right>
      <top style="medium">
        <color indexed="64"/>
      </top>
      <bottom/>
      <diagonal/>
    </border>
    <border>
      <left/>
      <right style="thin">
        <color indexed="8"/>
      </right>
      <top style="medium">
        <color indexed="64"/>
      </top>
      <bottom/>
      <diagonal/>
    </border>
    <border>
      <left/>
      <right style="medium">
        <color indexed="8"/>
      </right>
      <top style="medium">
        <color indexed="64"/>
      </top>
      <bottom/>
      <diagonal/>
    </border>
    <border>
      <left/>
      <right style="thick">
        <color indexed="8"/>
      </right>
      <top style="medium">
        <color indexed="64"/>
      </top>
      <bottom/>
      <diagonal/>
    </border>
    <border>
      <left style="thin">
        <color indexed="64"/>
      </left>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7" fillId="0" borderId="0"/>
    <xf numFmtId="43" fontId="1" fillId="0" borderId="0" applyFont="0" applyFill="0" applyBorder="0" applyAlignment="0" applyProtection="0"/>
  </cellStyleXfs>
  <cellXfs count="365">
    <xf numFmtId="0" fontId="0" fillId="0" borderId="0" xfId="0"/>
    <xf numFmtId="0" fontId="2" fillId="0" borderId="0" xfId="2" applyBorder="1"/>
    <xf numFmtId="0" fontId="2" fillId="0" borderId="0" xfId="2"/>
    <xf numFmtId="0" fontId="5" fillId="2" borderId="0" xfId="2" applyFont="1" applyFill="1" applyBorder="1"/>
    <xf numFmtId="0" fontId="2" fillId="2" borderId="0" xfId="2" applyFill="1" applyBorder="1"/>
    <xf numFmtId="0" fontId="2" fillId="2" borderId="5" xfId="2" applyFill="1" applyBorder="1"/>
    <xf numFmtId="0" fontId="2" fillId="0" borderId="8" xfId="2" applyBorder="1"/>
    <xf numFmtId="0" fontId="5" fillId="0" borderId="8" xfId="2" applyFont="1" applyBorder="1" applyAlignment="1">
      <alignment horizontal="center" vertical="center" wrapText="1"/>
    </xf>
    <xf numFmtId="0" fontId="5" fillId="4" borderId="8" xfId="2" applyFont="1" applyFill="1" applyBorder="1" applyAlignment="1">
      <alignment horizontal="center" vertical="center" wrapText="1"/>
    </xf>
    <xf numFmtId="0" fontId="5" fillId="4" borderId="8" xfId="2" applyFont="1" applyFill="1" applyBorder="1" applyAlignment="1">
      <alignment horizontal="justify" vertical="center" wrapText="1"/>
    </xf>
    <xf numFmtId="0" fontId="5" fillId="0" borderId="8" xfId="2" applyFont="1" applyBorder="1" applyAlignment="1">
      <alignment horizontal="justify" vertical="center" wrapText="1"/>
    </xf>
    <xf numFmtId="9" fontId="5" fillId="0" borderId="8" xfId="2" applyNumberFormat="1" applyFont="1" applyBorder="1" applyAlignment="1">
      <alignment horizontal="center" vertical="center" wrapText="1"/>
    </xf>
    <xf numFmtId="165" fontId="5" fillId="0" borderId="8" xfId="2" applyNumberFormat="1" applyFont="1" applyBorder="1" applyAlignment="1">
      <alignment horizontal="center" vertical="center" wrapText="1"/>
    </xf>
    <xf numFmtId="165" fontId="5" fillId="0" borderId="8" xfId="2" applyNumberFormat="1" applyFont="1" applyBorder="1" applyAlignment="1">
      <alignment horizontal="center" vertical="center"/>
    </xf>
    <xf numFmtId="1" fontId="5" fillId="5" borderId="8" xfId="2" applyNumberFormat="1" applyFont="1" applyFill="1" applyBorder="1" applyAlignment="1">
      <alignment horizontal="center" vertical="center"/>
    </xf>
    <xf numFmtId="9" fontId="5" fillId="5" borderId="8" xfId="2" applyNumberFormat="1" applyFont="1" applyFill="1" applyBorder="1" applyAlignment="1">
      <alignment horizontal="center" vertical="center" wrapText="1"/>
    </xf>
    <xf numFmtId="1" fontId="5" fillId="5" borderId="8" xfId="2" applyNumberFormat="1" applyFont="1" applyFill="1" applyBorder="1" applyAlignment="1">
      <alignment horizontal="center" vertical="center" wrapText="1"/>
    </xf>
    <xf numFmtId="0" fontId="5" fillId="0" borderId="8" xfId="2" applyFont="1" applyBorder="1" applyAlignment="1">
      <alignment horizontal="center"/>
    </xf>
    <xf numFmtId="0" fontId="6" fillId="6" borderId="8" xfId="2" applyFont="1" applyFill="1" applyBorder="1" applyAlignment="1">
      <alignment horizontal="justify" vertical="center" wrapText="1"/>
    </xf>
    <xf numFmtId="9" fontId="7" fillId="0" borderId="0" xfId="2" applyNumberFormat="1" applyFont="1" applyFill="1" applyBorder="1" applyAlignment="1">
      <alignment horizontal="center" vertical="top" wrapText="1"/>
    </xf>
    <xf numFmtId="14" fontId="7" fillId="0" borderId="0" xfId="2" applyNumberFormat="1" applyFont="1" applyFill="1" applyBorder="1" applyAlignment="1">
      <alignment horizontal="center" vertical="top" wrapText="1"/>
    </xf>
    <xf numFmtId="1" fontId="7" fillId="0" borderId="0" xfId="2" applyNumberFormat="1" applyFont="1" applyFill="1" applyBorder="1" applyAlignment="1">
      <alignment horizontal="center" vertical="top"/>
    </xf>
    <xf numFmtId="9" fontId="7" fillId="0" borderId="0" xfId="2" applyNumberFormat="1" applyFont="1" applyFill="1" applyBorder="1" applyAlignment="1">
      <alignment horizontal="center" vertical="top"/>
    </xf>
    <xf numFmtId="9" fontId="7" fillId="0" borderId="0" xfId="3" applyFont="1" applyFill="1" applyBorder="1" applyAlignment="1" applyProtection="1">
      <alignment horizontal="center" vertical="top"/>
    </xf>
    <xf numFmtId="0" fontId="2" fillId="0" borderId="0" xfId="2" applyFill="1" applyBorder="1"/>
    <xf numFmtId="0" fontId="5" fillId="0" borderId="8" xfId="2" applyFont="1" applyFill="1" applyBorder="1" applyAlignment="1">
      <alignment horizontal="center" vertical="center"/>
    </xf>
    <xf numFmtId="0" fontId="2" fillId="6" borderId="8" xfId="2" applyFill="1" applyBorder="1" applyAlignment="1">
      <alignment horizontal="justify" vertical="center" wrapText="1"/>
    </xf>
    <xf numFmtId="165" fontId="5" fillId="0" borderId="8" xfId="2" applyNumberFormat="1" applyFont="1" applyBorder="1" applyAlignment="1">
      <alignment vertical="center"/>
    </xf>
    <xf numFmtId="0" fontId="5" fillId="4" borderId="8" xfId="2" applyFont="1" applyFill="1" applyBorder="1" applyAlignment="1">
      <alignment vertical="center" wrapText="1"/>
    </xf>
    <xf numFmtId="2" fontId="2" fillId="7" borderId="8" xfId="2" applyNumberFormat="1" applyFill="1" applyBorder="1"/>
    <xf numFmtId="1" fontId="2" fillId="7" borderId="8" xfId="2" applyNumberFormat="1" applyFill="1" applyBorder="1"/>
    <xf numFmtId="0" fontId="2" fillId="2" borderId="0" xfId="2" applyFill="1"/>
    <xf numFmtId="1" fontId="2" fillId="0" borderId="16" xfId="2" applyNumberFormat="1" applyBorder="1"/>
    <xf numFmtId="166" fontId="2" fillId="0" borderId="21" xfId="2" applyNumberFormat="1" applyBorder="1"/>
    <xf numFmtId="10" fontId="2" fillId="0" borderId="24" xfId="2" applyNumberFormat="1" applyBorder="1"/>
    <xf numFmtId="10" fontId="2" fillId="0" borderId="30" xfId="2" applyNumberFormat="1" applyBorder="1"/>
    <xf numFmtId="0" fontId="9" fillId="0" borderId="0" xfId="2" applyFont="1" applyBorder="1"/>
    <xf numFmtId="0" fontId="0" fillId="0" borderId="0" xfId="0" applyBorder="1"/>
    <xf numFmtId="0" fontId="11" fillId="2" borderId="0" xfId="0" applyFont="1" applyFill="1" applyBorder="1"/>
    <xf numFmtId="0" fontId="0" fillId="2" borderId="0" xfId="0" applyFill="1" applyBorder="1"/>
    <xf numFmtId="0" fontId="0" fillId="2" borderId="5" xfId="0" applyFill="1" applyBorder="1"/>
    <xf numFmtId="0" fontId="0" fillId="0" borderId="31" xfId="0" applyBorder="1"/>
    <xf numFmtId="0" fontId="0" fillId="0" borderId="8" xfId="0" applyBorder="1"/>
    <xf numFmtId="0" fontId="0" fillId="0" borderId="8" xfId="0" applyBorder="1" applyAlignment="1">
      <alignment horizontal="center" vertical="center" wrapText="1"/>
    </xf>
    <xf numFmtId="0" fontId="7" fillId="0" borderId="8" xfId="4" applyFont="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5" fillId="0" borderId="8" xfId="0" applyFont="1" applyFill="1" applyBorder="1" applyAlignment="1">
      <alignment horizontal="center" vertical="center" wrapText="1"/>
    </xf>
    <xf numFmtId="165" fontId="5" fillId="0" borderId="8" xfId="0" applyNumberFormat="1" applyFont="1" applyBorder="1" applyAlignment="1">
      <alignment horizontal="center" vertical="center"/>
    </xf>
    <xf numFmtId="166" fontId="5" fillId="5" borderId="8" xfId="0" applyNumberFormat="1" applyFont="1" applyFill="1" applyBorder="1" applyAlignment="1">
      <alignment horizontal="center" vertical="center" wrapText="1"/>
    </xf>
    <xf numFmtId="9" fontId="5" fillId="5" borderId="8" xfId="0" applyNumberFormat="1" applyFont="1" applyFill="1" applyBorder="1" applyAlignment="1">
      <alignment horizontal="center" vertical="center" wrapText="1"/>
    </xf>
    <xf numFmtId="1" fontId="5" fillId="5" borderId="8" xfId="0" applyNumberFormat="1"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horizontal="center"/>
    </xf>
    <xf numFmtId="0" fontId="7" fillId="0" borderId="8" xfId="0" applyFont="1" applyFill="1" applyBorder="1" applyAlignment="1">
      <alignment horizontal="center" vertical="center" wrapText="1"/>
    </xf>
    <xf numFmtId="2" fontId="0" fillId="7" borderId="8" xfId="0" applyNumberFormat="1" applyFill="1" applyBorder="1"/>
    <xf numFmtId="1" fontId="0" fillId="7" borderId="8" xfId="0" applyNumberFormat="1" applyFill="1" applyBorder="1"/>
    <xf numFmtId="0" fontId="0" fillId="2" borderId="0" xfId="0" applyFill="1"/>
    <xf numFmtId="1" fontId="0" fillId="0" borderId="16" xfId="0" applyNumberFormat="1" applyBorder="1"/>
    <xf numFmtId="166" fontId="0" fillId="0" borderId="21" xfId="0" applyNumberFormat="1" applyBorder="1"/>
    <xf numFmtId="10" fontId="0" fillId="0" borderId="24" xfId="0" applyNumberFormat="1" applyBorder="1"/>
    <xf numFmtId="10" fontId="0" fillId="0" borderId="30" xfId="0" applyNumberFormat="1" applyBorder="1"/>
    <xf numFmtId="0" fontId="9" fillId="0" borderId="0" xfId="0" applyFont="1" applyBorder="1"/>
    <xf numFmtId="0" fontId="0" fillId="0" borderId="0" xfId="0" applyFont="1" applyBorder="1"/>
    <xf numFmtId="0" fontId="0" fillId="0" borderId="0" xfId="0" applyFont="1"/>
    <xf numFmtId="0" fontId="0" fillId="0" borderId="0" xfId="0" applyFont="1" applyFill="1"/>
    <xf numFmtId="0" fontId="8" fillId="0" borderId="0" xfId="0" applyFont="1"/>
    <xf numFmtId="0" fontId="0" fillId="0" borderId="0" xfId="0" applyFont="1" applyBorder="1" applyAlignment="1"/>
    <xf numFmtId="0" fontId="0" fillId="0" borderId="0" xfId="0" applyFont="1" applyAlignment="1"/>
    <xf numFmtId="0" fontId="5" fillId="0" borderId="8" xfId="0" applyFont="1" applyFill="1" applyBorder="1" applyAlignment="1">
      <alignment horizontal="justify" vertical="center" wrapText="1"/>
    </xf>
    <xf numFmtId="14" fontId="5" fillId="0" borderId="8" xfId="0" applyNumberFormat="1" applyFont="1" applyBorder="1" applyAlignment="1">
      <alignment horizontal="center" vertical="center" wrapText="1"/>
    </xf>
    <xf numFmtId="0" fontId="0" fillId="0" borderId="8" xfId="0" applyBorder="1" applyAlignment="1">
      <alignment horizontal="center"/>
    </xf>
    <xf numFmtId="0" fontId="11" fillId="0" borderId="0" xfId="0" applyFont="1" applyBorder="1"/>
    <xf numFmtId="0" fontId="11" fillId="0" borderId="0" xfId="0" applyFont="1"/>
    <xf numFmtId="0" fontId="11" fillId="0" borderId="0" xfId="0" applyFont="1" applyFill="1"/>
    <xf numFmtId="0" fontId="7" fillId="0" borderId="0" xfId="0" applyFont="1"/>
    <xf numFmtId="0" fontId="13" fillId="10" borderId="35" xfId="0" applyFont="1" applyFill="1" applyBorder="1" applyAlignment="1">
      <alignment horizontal="center" vertical="center"/>
    </xf>
    <xf numFmtId="0" fontId="15" fillId="0" borderId="0" xfId="0" applyFont="1"/>
    <xf numFmtId="14" fontId="16" fillId="11" borderId="37" xfId="0" applyNumberFormat="1" applyFont="1" applyFill="1" applyBorder="1" applyAlignment="1">
      <alignment horizontal="center" vertical="center"/>
    </xf>
    <xf numFmtId="0" fontId="17" fillId="10" borderId="37" xfId="0" applyFont="1" applyFill="1" applyBorder="1" applyAlignment="1">
      <alignment horizontal="center" vertical="center"/>
    </xf>
    <xf numFmtId="0" fontId="0" fillId="0" borderId="37" xfId="0" applyBorder="1"/>
    <xf numFmtId="0" fontId="18" fillId="10" borderId="37" xfId="0" applyFont="1" applyFill="1" applyBorder="1" applyAlignment="1">
      <alignment horizontal="center" vertical="center"/>
    </xf>
    <xf numFmtId="0" fontId="17" fillId="10" borderId="37" xfId="0" applyFont="1" applyFill="1" applyBorder="1" applyAlignment="1">
      <alignment horizontal="center" vertical="center" wrapText="1"/>
    </xf>
    <xf numFmtId="0" fontId="19" fillId="10" borderId="37" xfId="0" applyFont="1" applyFill="1" applyBorder="1" applyAlignment="1">
      <alignment horizontal="center" vertical="center" wrapText="1"/>
    </xf>
    <xf numFmtId="0" fontId="20" fillId="10" borderId="37" xfId="0" applyFont="1" applyFill="1" applyBorder="1" applyAlignment="1">
      <alignment horizontal="center" vertical="center"/>
    </xf>
    <xf numFmtId="0" fontId="21" fillId="11" borderId="37" xfId="0" applyFont="1" applyFill="1" applyBorder="1" applyAlignment="1" applyProtection="1">
      <alignment vertical="center" wrapText="1"/>
      <protection locked="0"/>
    </xf>
    <xf numFmtId="0" fontId="21" fillId="11" borderId="37" xfId="0" applyFont="1" applyFill="1" applyBorder="1" applyAlignment="1" applyProtection="1">
      <alignment vertical="center"/>
      <protection locked="0"/>
    </xf>
    <xf numFmtId="0" fontId="21" fillId="11" borderId="37" xfId="0" applyFont="1" applyFill="1" applyBorder="1" applyAlignment="1" applyProtection="1">
      <alignment horizontal="center" vertical="center"/>
      <protection locked="0"/>
    </xf>
    <xf numFmtId="0" fontId="21" fillId="11" borderId="37" xfId="0" applyFont="1" applyFill="1" applyBorder="1" applyAlignment="1" applyProtection="1">
      <alignment horizontal="justify" vertical="center" wrapText="1"/>
      <protection locked="0"/>
    </xf>
    <xf numFmtId="0" fontId="21" fillId="0" borderId="37" xfId="0" applyFont="1" applyFill="1" applyBorder="1" applyAlignment="1" applyProtection="1">
      <alignment horizontal="justify" vertical="center" wrapText="1"/>
      <protection locked="0"/>
    </xf>
    <xf numFmtId="9" fontId="21" fillId="0" borderId="37" xfId="1" applyFont="1" applyFill="1" applyBorder="1" applyAlignment="1" applyProtection="1">
      <alignment horizontal="justify" vertical="center" wrapText="1"/>
      <protection locked="0"/>
    </xf>
    <xf numFmtId="0" fontId="21" fillId="11" borderId="37" xfId="1" applyNumberFormat="1" applyFont="1" applyFill="1" applyBorder="1" applyAlignment="1" applyProtection="1">
      <alignment horizontal="center" vertical="center"/>
      <protection locked="0"/>
    </xf>
    <xf numFmtId="14" fontId="21" fillId="11" borderId="37" xfId="0" applyNumberFormat="1" applyFont="1" applyFill="1" applyBorder="1" applyAlignment="1" applyProtection="1">
      <alignment horizontal="center" vertical="center"/>
      <protection locked="0"/>
    </xf>
    <xf numFmtId="0" fontId="23" fillId="0" borderId="38" xfId="0" applyFont="1" applyBorder="1"/>
    <xf numFmtId="0" fontId="6" fillId="0" borderId="8" xfId="4"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Fill="1" applyBorder="1" applyAlignment="1">
      <alignment horizontal="justify" vertical="center" wrapText="1"/>
    </xf>
    <xf numFmtId="0" fontId="6" fillId="0" borderId="8" xfId="0" applyFont="1" applyFill="1" applyBorder="1" applyAlignment="1">
      <alignment horizontal="center" vertical="center" wrapText="1"/>
    </xf>
    <xf numFmtId="14" fontId="6" fillId="0" borderId="8" xfId="0" applyNumberFormat="1" applyFont="1" applyBorder="1" applyAlignment="1">
      <alignment horizontal="center" vertical="center" wrapText="1"/>
    </xf>
    <xf numFmtId="166" fontId="6" fillId="5" borderId="8" xfId="0" applyNumberFormat="1" applyFont="1" applyFill="1" applyBorder="1" applyAlignment="1">
      <alignment horizontal="center" vertical="center" wrapText="1"/>
    </xf>
    <xf numFmtId="9" fontId="6" fillId="5" borderId="8" xfId="0" applyNumberFormat="1" applyFont="1" applyFill="1" applyBorder="1" applyAlignment="1">
      <alignment horizontal="center" vertical="center" wrapText="1"/>
    </xf>
    <xf numFmtId="1" fontId="6" fillId="5" borderId="8" xfId="0" applyNumberFormat="1" applyFont="1" applyFill="1" applyBorder="1" applyAlignment="1">
      <alignment horizontal="center" vertical="center" wrapText="1"/>
    </xf>
    <xf numFmtId="0" fontId="6" fillId="0" borderId="8" xfId="0" applyFont="1" applyBorder="1" applyAlignment="1">
      <alignment horizontal="center"/>
    </xf>
    <xf numFmtId="166" fontId="0" fillId="0" borderId="40" xfId="0" applyNumberFormat="1" applyBorder="1"/>
    <xf numFmtId="0" fontId="25" fillId="0" borderId="8" xfId="0" applyFont="1" applyFill="1" applyBorder="1" applyAlignment="1">
      <alignment horizontal="justify" vertical="center" wrapText="1"/>
    </xf>
    <xf numFmtId="0" fontId="6" fillId="0" borderId="8" xfId="0" applyFont="1" applyFill="1" applyBorder="1" applyAlignment="1">
      <alignment vertical="center" wrapText="1"/>
    </xf>
    <xf numFmtId="0" fontId="24" fillId="0" borderId="8" xfId="0" applyFont="1" applyBorder="1" applyAlignment="1">
      <alignment horizontal="center" vertical="center" wrapText="1"/>
    </xf>
    <xf numFmtId="0" fontId="27" fillId="0" borderId="8" xfId="0" applyFont="1" applyFill="1" applyBorder="1" applyAlignment="1">
      <alignment horizontal="justify" vertical="center" wrapText="1"/>
    </xf>
    <xf numFmtId="14" fontId="6" fillId="0" borderId="8" xfId="0" applyNumberFormat="1" applyFont="1" applyFill="1" applyBorder="1" applyAlignment="1">
      <alignment horizontal="center" vertical="center" wrapText="1"/>
    </xf>
    <xf numFmtId="0" fontId="26" fillId="0" borderId="8"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32" fillId="0" borderId="8" xfId="0" applyFont="1" applyBorder="1" applyAlignment="1">
      <alignment horizontal="center" vertical="center" wrapText="1"/>
    </xf>
    <xf numFmtId="0" fontId="6" fillId="0" borderId="8" xfId="0" applyFont="1" applyBorder="1" applyAlignment="1">
      <alignment vertical="top" wrapText="1"/>
    </xf>
    <xf numFmtId="0" fontId="31" fillId="0" borderId="8" xfId="0" applyFont="1" applyFill="1" applyBorder="1" applyAlignment="1">
      <alignment horizontal="justify" vertical="center" wrapText="1"/>
    </xf>
    <xf numFmtId="0" fontId="30" fillId="0" borderId="8" xfId="0" applyFont="1" applyFill="1" applyBorder="1" applyAlignment="1">
      <alignment horizontal="justify" vertical="center" wrapText="1"/>
    </xf>
    <xf numFmtId="2" fontId="6" fillId="7" borderId="8" xfId="0" applyNumberFormat="1" applyFont="1" applyFill="1" applyBorder="1"/>
    <xf numFmtId="1" fontId="6" fillId="7" borderId="8" xfId="0" applyNumberFormat="1" applyFont="1" applyFill="1" applyBorder="1"/>
    <xf numFmtId="0" fontId="6" fillId="0" borderId="8" xfId="0" applyFont="1" applyBorder="1"/>
    <xf numFmtId="1" fontId="0" fillId="0" borderId="8" xfId="0" applyNumberFormat="1" applyBorder="1"/>
    <xf numFmtId="166" fontId="0" fillId="0" borderId="8" xfId="0" applyNumberFormat="1" applyBorder="1"/>
    <xf numFmtId="10" fontId="0" fillId="0" borderId="8" xfId="0" applyNumberFormat="1" applyBorder="1"/>
    <xf numFmtId="0" fontId="0" fillId="8" borderId="9" xfId="0" applyFill="1" applyBorder="1" applyAlignment="1">
      <alignment horizontal="center"/>
    </xf>
    <xf numFmtId="0" fontId="0" fillId="8" borderId="11" xfId="0" applyFill="1"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left" vertical="center"/>
    </xf>
    <xf numFmtId="0" fontId="10" fillId="0" borderId="8" xfId="0" applyFont="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0" fillId="5" borderId="9" xfId="0" applyFill="1" applyBorder="1" applyAlignment="1">
      <alignment horizontal="center"/>
    </xf>
    <xf numFmtId="0" fontId="0" fillId="5" borderId="11" xfId="0" applyFill="1" applyBorder="1" applyAlignment="1">
      <alignment horizontal="center"/>
    </xf>
    <xf numFmtId="0" fontId="0" fillId="4" borderId="9" xfId="0" applyFill="1" applyBorder="1" applyAlignment="1">
      <alignment horizontal="center"/>
    </xf>
    <xf numFmtId="0" fontId="0" fillId="4" borderId="11" xfId="0" applyFill="1" applyBorder="1" applyAlignment="1">
      <alignment horizontal="center"/>
    </xf>
    <xf numFmtId="0" fontId="9" fillId="0" borderId="8" xfId="0" applyFont="1" applyBorder="1" applyAlignment="1">
      <alignment horizontal="center" vertical="center" wrapText="1"/>
    </xf>
    <xf numFmtId="0" fontId="24" fillId="7" borderId="8" xfId="0" applyFont="1" applyFill="1" applyBorder="1" applyAlignment="1">
      <alignment horizontal="left"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9" fillId="0" borderId="8" xfId="0" applyFont="1" applyBorder="1" applyAlignment="1">
      <alignment horizontal="center"/>
    </xf>
    <xf numFmtId="0" fontId="0" fillId="0" borderId="10" xfId="0" applyBorder="1" applyAlignment="1">
      <alignment horizontal="center"/>
    </xf>
    <xf numFmtId="0" fontId="9" fillId="0" borderId="8" xfId="0" applyFont="1" applyBorder="1" applyAlignment="1">
      <alignment horizontal="left"/>
    </xf>
    <xf numFmtId="0" fontId="9" fillId="5" borderId="8" xfId="0" applyFont="1" applyFill="1" applyBorder="1" applyAlignment="1">
      <alignment horizontal="center" vertical="center" wrapText="1"/>
    </xf>
    <xf numFmtId="0" fontId="9" fillId="0" borderId="8" xfId="0" applyFont="1" applyBorder="1" applyAlignment="1">
      <alignment horizontal="center" vertical="center"/>
    </xf>
    <xf numFmtId="0" fontId="9" fillId="4" borderId="8" xfId="0" applyFont="1" applyFill="1" applyBorder="1" applyAlignment="1">
      <alignment horizontal="center" vertical="center" wrapText="1"/>
    </xf>
    <xf numFmtId="0" fontId="3" fillId="2" borderId="4" xfId="0" applyFont="1" applyFill="1" applyBorder="1" applyAlignment="1">
      <alignment horizontal="left"/>
    </xf>
    <xf numFmtId="0" fontId="3" fillId="2" borderId="0" xfId="0" applyFont="1" applyFill="1" applyBorder="1" applyAlignment="1">
      <alignment horizontal="left"/>
    </xf>
    <xf numFmtId="0" fontId="3" fillId="2" borderId="5" xfId="0" applyFont="1" applyFill="1" applyBorder="1" applyAlignment="1">
      <alignment horizontal="left"/>
    </xf>
    <xf numFmtId="14" fontId="12" fillId="2" borderId="9" xfId="0" applyNumberFormat="1" applyFont="1" applyFill="1" applyBorder="1" applyAlignment="1">
      <alignment horizontal="center"/>
    </xf>
    <xf numFmtId="0" fontId="12" fillId="2" borderId="11" xfId="0" applyFont="1" applyFill="1" applyBorder="1" applyAlignment="1">
      <alignment horizontal="center"/>
    </xf>
    <xf numFmtId="15" fontId="3" fillId="2" borderId="1" xfId="0" applyNumberFormat="1" applyFont="1" applyFill="1" applyBorder="1" applyAlignment="1">
      <alignment horizontal="center"/>
    </xf>
    <xf numFmtId="0" fontId="3" fillId="2" borderId="3" xfId="0" applyFont="1" applyFill="1" applyBorder="1"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0" xfId="0" applyFont="1" applyFill="1" applyBorder="1" applyAlignment="1">
      <alignment horizontal="center" wrapText="1"/>
    </xf>
    <xf numFmtId="0" fontId="3" fillId="2" borderId="5" xfId="0" applyFont="1" applyFill="1" applyBorder="1" applyAlignment="1">
      <alignment horizont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16" xfId="0" applyBorder="1" applyAlignment="1">
      <alignment horizontal="left" vertical="center"/>
    </xf>
    <xf numFmtId="0" fontId="10" fillId="0" borderId="12" xfId="0" applyFont="1" applyBorder="1" applyAlignment="1">
      <alignment horizontal="center"/>
    </xf>
    <xf numFmtId="0" fontId="10" fillId="0" borderId="14" xfId="0" applyFont="1" applyBorder="1" applyAlignment="1">
      <alignment horizont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10" fillId="0" borderId="28" xfId="0" applyFont="1" applyBorder="1" applyAlignment="1">
      <alignment horizontal="center"/>
    </xf>
    <xf numFmtId="0" fontId="10" fillId="0" borderId="29" xfId="0" applyFont="1" applyBorder="1" applyAlignment="1">
      <alignment horizont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0" fillId="0" borderId="15" xfId="0" applyFont="1" applyBorder="1" applyAlignment="1">
      <alignment horizontal="center"/>
    </xf>
    <xf numFmtId="0" fontId="0" fillId="0" borderId="1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10" fillId="0" borderId="17" xfId="0" applyFont="1" applyBorder="1" applyAlignment="1">
      <alignment horizontal="center"/>
    </xf>
    <xf numFmtId="0" fontId="10" fillId="0" borderId="20" xfId="0" applyFont="1" applyBorder="1" applyAlignment="1">
      <alignment horizontal="center"/>
    </xf>
    <xf numFmtId="0" fontId="9" fillId="7" borderId="8" xfId="0" applyFont="1" applyFill="1" applyBorder="1" applyAlignment="1">
      <alignment horizontal="left" vertical="center" wrapText="1"/>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 xfId="0" applyFont="1" applyBorder="1" applyAlignment="1">
      <alignment horizontal="left"/>
    </xf>
    <xf numFmtId="0" fontId="9" fillId="0" borderId="2" xfId="0" applyFont="1" applyBorder="1" applyAlignment="1">
      <alignment horizontal="left"/>
    </xf>
    <xf numFmtId="0" fontId="9" fillId="0" borderId="3" xfId="0" applyFont="1" applyBorder="1" applyAlignment="1">
      <alignment horizontal="left"/>
    </xf>
    <xf numFmtId="0" fontId="12" fillId="2" borderId="9" xfId="0" applyFont="1" applyFill="1" applyBorder="1" applyAlignment="1">
      <alignment horizontal="center"/>
    </xf>
    <xf numFmtId="0" fontId="13" fillId="10" borderId="36" xfId="0" applyFont="1" applyFill="1" applyBorder="1" applyAlignment="1">
      <alignment horizontal="center" vertical="center"/>
    </xf>
    <xf numFmtId="0" fontId="13" fillId="10" borderId="0" xfId="0" applyFont="1" applyFill="1" applyBorder="1" applyAlignment="1">
      <alignment horizontal="center" vertical="center"/>
    </xf>
    <xf numFmtId="0" fontId="14" fillId="0" borderId="0" xfId="0" applyFont="1" applyAlignment="1">
      <alignment horizontal="center" vertical="center" wrapText="1"/>
    </xf>
    <xf numFmtId="0" fontId="13" fillId="10" borderId="36" xfId="0" applyFont="1" applyFill="1" applyBorder="1" applyAlignment="1">
      <alignment horizontal="left" vertical="center"/>
    </xf>
    <xf numFmtId="0" fontId="13" fillId="10" borderId="0" xfId="0" applyFont="1" applyFill="1" applyBorder="1" applyAlignment="1">
      <alignment horizontal="left" vertical="center"/>
    </xf>
    <xf numFmtId="0" fontId="17" fillId="10" borderId="37" xfId="0" applyFont="1" applyFill="1" applyBorder="1" applyAlignment="1">
      <alignment horizontal="center" vertical="center"/>
    </xf>
    <xf numFmtId="0" fontId="0" fillId="0" borderId="37" xfId="0" applyBorder="1"/>
    <xf numFmtId="0" fontId="3" fillId="0" borderId="0" xfId="0" applyFont="1" applyAlignment="1">
      <alignment horizontal="justify" vertical="center" wrapText="1"/>
    </xf>
    <xf numFmtId="0" fontId="11" fillId="0" borderId="0" xfId="0" applyFont="1" applyAlignment="1">
      <alignment horizontal="justify" vertical="center" wrapText="1"/>
    </xf>
    <xf numFmtId="0" fontId="11" fillId="0" borderId="0" xfId="0" applyFont="1" applyBorder="1" applyAlignment="1">
      <alignment horizontal="justify"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0" xfId="0" applyAlignment="1">
      <alignment horizontal="center"/>
    </xf>
    <xf numFmtId="1" fontId="11" fillId="5" borderId="8" xfId="0" applyNumberFormat="1" applyFont="1" applyFill="1" applyBorder="1" applyAlignment="1">
      <alignment horizontal="center" vertical="center" wrapText="1"/>
    </xf>
    <xf numFmtId="0" fontId="11" fillId="0" borderId="8" xfId="0" applyFont="1" applyBorder="1" applyAlignment="1">
      <alignment horizontal="center" vertical="center" wrapText="1"/>
    </xf>
    <xf numFmtId="15" fontId="11" fillId="0" borderId="8" xfId="0" applyNumberFormat="1" applyFont="1" applyBorder="1" applyAlignment="1">
      <alignment horizontal="center" vertical="center" wrapText="1"/>
    </xf>
    <xf numFmtId="166" fontId="11" fillId="5" borderId="8" xfId="0" applyNumberFormat="1" applyFont="1" applyFill="1" applyBorder="1" applyAlignment="1">
      <alignment horizontal="center" vertical="center" wrapText="1"/>
    </xf>
    <xf numFmtId="9" fontId="11" fillId="5" borderId="8" xfId="0" applyNumberFormat="1" applyFont="1" applyFill="1" applyBorder="1" applyAlignment="1">
      <alignment horizontal="center" vertical="center" wrapText="1"/>
    </xf>
    <xf numFmtId="0" fontId="11" fillId="0" borderId="8" xfId="0" applyFont="1" applyBorder="1" applyAlignment="1">
      <alignment horizontal="justify" vertical="center" wrapText="1"/>
    </xf>
    <xf numFmtId="0" fontId="11" fillId="4" borderId="8" xfId="0" applyFont="1" applyFill="1" applyBorder="1" applyAlignment="1">
      <alignment horizontal="center" vertical="center" wrapText="1"/>
    </xf>
    <xf numFmtId="0" fontId="11" fillId="4" borderId="8" xfId="0" applyFont="1" applyFill="1" applyBorder="1" applyAlignment="1">
      <alignment horizontal="justify" vertical="center" wrapText="1"/>
    </xf>
    <xf numFmtId="0" fontId="11" fillId="0" borderId="8" xfId="0" applyFont="1" applyFill="1" applyBorder="1" applyAlignment="1">
      <alignment horizontal="center" vertical="center" wrapText="1"/>
    </xf>
    <xf numFmtId="14" fontId="11" fillId="0" borderId="8" xfId="0" applyNumberFormat="1" applyFont="1" applyBorder="1" applyAlignment="1">
      <alignment horizontal="center" vertical="center" wrapText="1"/>
    </xf>
    <xf numFmtId="0" fontId="11" fillId="0" borderId="8" xfId="0" applyFont="1" applyFill="1" applyBorder="1" applyAlignment="1">
      <alignment horizontal="justify" vertical="center" wrapText="1"/>
    </xf>
    <xf numFmtId="0" fontId="11" fillId="9" borderId="8" xfId="0" applyFont="1" applyFill="1" applyBorder="1" applyAlignment="1">
      <alignment horizontal="justify" vertical="center" wrapText="1"/>
    </xf>
    <xf numFmtId="14" fontId="12" fillId="2" borderId="1" xfId="0" applyNumberFormat="1" applyFont="1" applyFill="1" applyBorder="1" applyAlignment="1">
      <alignment horizontal="center"/>
    </xf>
    <xf numFmtId="0" fontId="12" fillId="2" borderId="3" xfId="0" applyFont="1" applyFill="1" applyBorder="1" applyAlignment="1">
      <alignment horizontal="center"/>
    </xf>
    <xf numFmtId="0" fontId="5" fillId="0" borderId="0" xfId="0" applyFont="1" applyBorder="1" applyAlignment="1">
      <alignment horizontal="center" vertical="center" wrapText="1"/>
    </xf>
    <xf numFmtId="0" fontId="0" fillId="0" borderId="0" xfId="0" applyFont="1" applyAlignment="1">
      <alignment horizontal="center"/>
    </xf>
    <xf numFmtId="0" fontId="6" fillId="0" borderId="0" xfId="0" applyFont="1" applyAlignment="1">
      <alignment horizontal="justify" vertical="center" wrapText="1"/>
    </xf>
    <xf numFmtId="0" fontId="2" fillId="7" borderId="9" xfId="2" applyFill="1" applyBorder="1" applyAlignment="1">
      <alignment horizontal="center"/>
    </xf>
    <xf numFmtId="0" fontId="2" fillId="7" borderId="11" xfId="2" applyFill="1" applyBorder="1" applyAlignment="1">
      <alignment horizontal="center"/>
    </xf>
    <xf numFmtId="0" fontId="2" fillId="0" borderId="9" xfId="2" applyBorder="1" applyAlignment="1">
      <alignment horizontal="center" vertical="center" wrapText="1"/>
    </xf>
    <xf numFmtId="0" fontId="2" fillId="0" borderId="10" xfId="2" applyBorder="1" applyAlignment="1">
      <alignment horizontal="center" vertical="center" wrapText="1"/>
    </xf>
    <xf numFmtId="0" fontId="2" fillId="0" borderId="11" xfId="2" applyBorder="1" applyAlignment="1">
      <alignment horizontal="center" vertical="center" wrapText="1"/>
    </xf>
    <xf numFmtId="0" fontId="2" fillId="0" borderId="25" xfId="2" applyBorder="1" applyAlignment="1">
      <alignment horizontal="left" vertical="center"/>
    </xf>
    <xf numFmtId="0" fontId="2" fillId="0" borderId="26" xfId="2" applyBorder="1" applyAlignment="1">
      <alignment horizontal="left" vertical="center"/>
    </xf>
    <xf numFmtId="0" fontId="2" fillId="0" borderId="27" xfId="2" applyBorder="1" applyAlignment="1">
      <alignment horizontal="left" vertical="center"/>
    </xf>
    <xf numFmtId="0" fontId="10" fillId="0" borderId="28" xfId="2" applyFont="1" applyBorder="1" applyAlignment="1">
      <alignment horizontal="center"/>
    </xf>
    <xf numFmtId="0" fontId="10" fillId="0" borderId="29" xfId="2" applyFont="1" applyBorder="1" applyAlignment="1">
      <alignment horizontal="center"/>
    </xf>
    <xf numFmtId="0" fontId="7" fillId="0" borderId="0" xfId="2" applyFont="1" applyAlignment="1">
      <alignment horizontal="justify" vertical="center" wrapText="1"/>
    </xf>
    <xf numFmtId="0" fontId="2" fillId="0" borderId="0" xfId="2" applyAlignment="1">
      <alignment horizontal="justify" vertical="center" wrapText="1"/>
    </xf>
    <xf numFmtId="0" fontId="2" fillId="4" borderId="9" xfId="2" applyFill="1" applyBorder="1" applyAlignment="1">
      <alignment horizontal="center"/>
    </xf>
    <xf numFmtId="0" fontId="2" fillId="4" borderId="11" xfId="2" applyFill="1" applyBorder="1" applyAlignment="1">
      <alignment horizontal="center"/>
    </xf>
    <xf numFmtId="0" fontId="2" fillId="0" borderId="17" xfId="2" applyBorder="1" applyAlignment="1">
      <alignment horizontal="left" vertical="center"/>
    </xf>
    <xf numFmtId="0" fontId="2" fillId="0" borderId="18" xfId="2" applyBorder="1" applyAlignment="1">
      <alignment horizontal="left" vertical="center"/>
    </xf>
    <xf numFmtId="0" fontId="2" fillId="0" borderId="19" xfId="2" applyBorder="1" applyAlignment="1">
      <alignment horizontal="left" vertical="center"/>
    </xf>
    <xf numFmtId="0" fontId="10" fillId="0" borderId="17" xfId="2" applyFont="1" applyBorder="1" applyAlignment="1">
      <alignment horizontal="center"/>
    </xf>
    <xf numFmtId="0" fontId="10" fillId="0" borderId="20" xfId="2" applyFont="1" applyBorder="1" applyAlignment="1">
      <alignment horizontal="center"/>
    </xf>
    <xf numFmtId="0" fontId="2" fillId="8" borderId="9" xfId="2" applyFill="1" applyBorder="1" applyAlignment="1">
      <alignment horizontal="center"/>
    </xf>
    <xf numFmtId="0" fontId="2" fillId="8" borderId="11" xfId="2" applyFill="1" applyBorder="1" applyAlignment="1">
      <alignment horizontal="center"/>
    </xf>
    <xf numFmtId="0" fontId="2" fillId="0" borderId="22" xfId="2" applyBorder="1" applyAlignment="1">
      <alignment horizontal="left" vertical="center"/>
    </xf>
    <xf numFmtId="0" fontId="2" fillId="0" borderId="23" xfId="2" applyBorder="1" applyAlignment="1">
      <alignment horizontal="left" vertical="center"/>
    </xf>
    <xf numFmtId="0" fontId="2" fillId="0" borderId="16" xfId="2" applyBorder="1" applyAlignment="1">
      <alignment horizontal="left" vertical="center"/>
    </xf>
    <xf numFmtId="0" fontId="10" fillId="0" borderId="12" xfId="2" applyFont="1" applyBorder="1" applyAlignment="1">
      <alignment horizontal="center"/>
    </xf>
    <xf numFmtId="0" fontId="10" fillId="0" borderId="14" xfId="2" applyFont="1" applyBorder="1" applyAlignment="1">
      <alignment horizontal="center"/>
    </xf>
    <xf numFmtId="0" fontId="2" fillId="0" borderId="0" xfId="2" applyAlignment="1">
      <alignment horizontal="center"/>
    </xf>
    <xf numFmtId="0" fontId="9" fillId="0" borderId="1" xfId="2" applyFont="1" applyBorder="1" applyAlignment="1">
      <alignment horizontal="left"/>
    </xf>
    <xf numFmtId="0" fontId="9" fillId="0" borderId="2" xfId="2" applyFont="1" applyBorder="1" applyAlignment="1">
      <alignment horizontal="left"/>
    </xf>
    <xf numFmtId="0" fontId="9" fillId="0" borderId="3" xfId="2" applyFont="1" applyBorder="1" applyAlignment="1">
      <alignment horizontal="left"/>
    </xf>
    <xf numFmtId="0" fontId="2" fillId="5" borderId="9" xfId="2" applyFill="1" applyBorder="1" applyAlignment="1">
      <alignment horizontal="center"/>
    </xf>
    <xf numFmtId="0" fontId="2" fillId="5" borderId="11" xfId="2" applyFill="1" applyBorder="1" applyAlignment="1">
      <alignment horizontal="center"/>
    </xf>
    <xf numFmtId="0" fontId="2" fillId="0" borderId="12" xfId="2" applyBorder="1" applyAlignment="1">
      <alignment horizontal="left" vertical="center"/>
    </xf>
    <xf numFmtId="0" fontId="2" fillId="0" borderId="13" xfId="2" applyBorder="1" applyAlignment="1">
      <alignment horizontal="left" vertical="center"/>
    </xf>
    <xf numFmtId="0" fontId="2" fillId="0" borderId="14" xfId="2" applyBorder="1" applyAlignment="1">
      <alignment horizontal="left" vertical="center"/>
    </xf>
    <xf numFmtId="0" fontId="10" fillId="0" borderId="15" xfId="2" applyFont="1" applyBorder="1" applyAlignment="1">
      <alignment horizontal="center"/>
    </xf>
    <xf numFmtId="0" fontId="4" fillId="0" borderId="8" xfId="2" applyFont="1" applyBorder="1" applyAlignment="1">
      <alignment horizontal="center" vertical="center" wrapText="1"/>
    </xf>
    <xf numFmtId="0" fontId="8" fillId="0" borderId="0" xfId="2" applyFont="1" applyFill="1" applyBorder="1" applyAlignment="1">
      <alignment horizontal="center" vertical="top" wrapText="1"/>
    </xf>
    <xf numFmtId="0" fontId="9" fillId="7" borderId="8" xfId="2" applyFont="1" applyFill="1" applyBorder="1" applyAlignment="1">
      <alignment horizontal="left" vertical="center" wrapText="1"/>
    </xf>
    <xf numFmtId="0" fontId="2" fillId="0" borderId="8" xfId="2" applyBorder="1" applyAlignment="1">
      <alignment horizontal="center" vertical="center" wrapText="1"/>
    </xf>
    <xf numFmtId="0" fontId="2" fillId="0" borderId="9" xfId="2" applyBorder="1" applyAlignment="1">
      <alignment horizontal="left"/>
    </xf>
    <xf numFmtId="0" fontId="2" fillId="0" borderId="10" xfId="2" applyBorder="1" applyAlignment="1">
      <alignment horizontal="left"/>
    </xf>
    <xf numFmtId="0" fontId="2" fillId="0" borderId="11" xfId="2" applyBorder="1" applyAlignment="1">
      <alignment horizontal="left"/>
    </xf>
    <xf numFmtId="0" fontId="9" fillId="0" borderId="9" xfId="2" applyFont="1" applyBorder="1" applyAlignment="1">
      <alignment horizontal="center"/>
    </xf>
    <xf numFmtId="0" fontId="9" fillId="0" borderId="10" xfId="2" applyFont="1" applyBorder="1" applyAlignment="1">
      <alignment horizontal="center"/>
    </xf>
    <xf numFmtId="0" fontId="9" fillId="0" borderId="11" xfId="2" applyFont="1" applyBorder="1" applyAlignment="1">
      <alignment horizontal="center"/>
    </xf>
    <xf numFmtId="0" fontId="4" fillId="5" borderId="8" xfId="2" applyFont="1" applyFill="1" applyBorder="1" applyAlignment="1">
      <alignment horizontal="center" vertical="center" wrapText="1"/>
    </xf>
    <xf numFmtId="0" fontId="4" fillId="0" borderId="8" xfId="2" applyFont="1" applyBorder="1" applyAlignment="1">
      <alignment horizontal="center" vertical="center"/>
    </xf>
    <xf numFmtId="0" fontId="4" fillId="4" borderId="8" xfId="2" applyFont="1" applyFill="1" applyBorder="1" applyAlignment="1">
      <alignment horizontal="center" vertical="center" wrapText="1"/>
    </xf>
    <xf numFmtId="0" fontId="4" fillId="2" borderId="4" xfId="2" applyFont="1" applyFill="1" applyBorder="1" applyAlignment="1">
      <alignment horizontal="left"/>
    </xf>
    <xf numFmtId="0" fontId="4" fillId="2" borderId="0" xfId="2" applyFont="1" applyFill="1" applyBorder="1" applyAlignment="1">
      <alignment horizontal="left"/>
    </xf>
    <xf numFmtId="0" fontId="4" fillId="2" borderId="5" xfId="2" applyFont="1" applyFill="1" applyBorder="1" applyAlignment="1">
      <alignment horizontal="left"/>
    </xf>
    <xf numFmtId="164" fontId="3" fillId="3" borderId="6" xfId="2" applyNumberFormat="1" applyFont="1" applyFill="1" applyBorder="1" applyAlignment="1">
      <alignment horizontal="center" wrapText="1"/>
    </xf>
    <xf numFmtId="164" fontId="3" fillId="3" borderId="7" xfId="2" applyNumberFormat="1" applyFont="1" applyFill="1" applyBorder="1" applyAlignment="1">
      <alignment horizontal="center" wrapText="1"/>
    </xf>
    <xf numFmtId="0" fontId="3" fillId="2" borderId="1" xfId="2" applyFont="1" applyFill="1" applyBorder="1" applyAlignment="1">
      <alignment horizontal="center"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4" xfId="2" applyFont="1" applyFill="1" applyBorder="1" applyAlignment="1">
      <alignment horizontal="center" wrapText="1"/>
    </xf>
    <xf numFmtId="0" fontId="3" fillId="2" borderId="0" xfId="2" applyFont="1" applyFill="1" applyBorder="1" applyAlignment="1">
      <alignment horizontal="center" wrapText="1"/>
    </xf>
    <xf numFmtId="0" fontId="3" fillId="2" borderId="5" xfId="2" applyFont="1" applyFill="1" applyBorder="1" applyAlignment="1">
      <alignment horizontal="center" wrapText="1"/>
    </xf>
    <xf numFmtId="0" fontId="24" fillId="0" borderId="8" xfId="0" applyFont="1" applyFill="1" applyBorder="1" applyAlignment="1">
      <alignment horizontal="center" vertical="center" wrapText="1"/>
    </xf>
    <xf numFmtId="0" fontId="0" fillId="0" borderId="0" xfId="0" applyFont="1" applyBorder="1" applyAlignment="1">
      <alignment horizontal="center"/>
    </xf>
    <xf numFmtId="0" fontId="24" fillId="0" borderId="0" xfId="0" applyFont="1" applyBorder="1" applyAlignment="1"/>
    <xf numFmtId="0" fontId="6" fillId="0" borderId="0" xfId="0" applyFont="1" applyBorder="1"/>
    <xf numFmtId="0" fontId="24" fillId="0" borderId="0" xfId="0" applyFont="1" applyBorder="1"/>
    <xf numFmtId="0" fontId="6" fillId="0" borderId="0" xfId="0" applyFont="1" applyBorder="1" applyAlignment="1"/>
    <xf numFmtId="0" fontId="6" fillId="0" borderId="33" xfId="0" applyFont="1" applyBorder="1" applyAlignment="1">
      <alignment horizontal="center"/>
    </xf>
    <xf numFmtId="0" fontId="24" fillId="0" borderId="0" xfId="0" applyFont="1" applyAlignment="1">
      <alignment horizontal="center"/>
    </xf>
    <xf numFmtId="0" fontId="0" fillId="0" borderId="0" xfId="0" applyAlignment="1"/>
    <xf numFmtId="0" fontId="11" fillId="0" borderId="0" xfId="0" applyFont="1" applyBorder="1" applyAlignment="1">
      <alignment horizontal="center"/>
    </xf>
    <xf numFmtId="0" fontId="3" fillId="0" borderId="0" xfId="0" applyFont="1" applyBorder="1" applyAlignment="1">
      <alignment horizontal="center" wrapText="1"/>
    </xf>
    <xf numFmtId="0" fontId="35" fillId="0" borderId="0" xfId="0" applyFont="1" applyBorder="1" applyAlignment="1"/>
    <xf numFmtId="0" fontId="36" fillId="0" borderId="0" xfId="0" applyFont="1" applyBorder="1" applyAlignment="1"/>
    <xf numFmtId="0" fontId="11" fillId="0" borderId="0" xfId="0" applyFont="1" applyBorder="1" applyAlignment="1"/>
    <xf numFmtId="0" fontId="11" fillId="0" borderId="0" xfId="0" applyFont="1" applyFill="1" applyBorder="1" applyAlignment="1">
      <alignment horizontal="center" wrapText="1"/>
    </xf>
    <xf numFmtId="0" fontId="11" fillId="0" borderId="0" xfId="0" applyFont="1" applyBorder="1" applyAlignment="1">
      <alignment horizontal="center" wrapText="1"/>
    </xf>
    <xf numFmtId="0" fontId="36" fillId="0" borderId="0" xfId="0" applyFont="1" applyFill="1" applyBorder="1" applyAlignment="1"/>
    <xf numFmtId="0" fontId="38" fillId="0" borderId="0" xfId="0" applyFont="1"/>
    <xf numFmtId="0" fontId="35" fillId="0" borderId="0" xfId="0" applyFont="1" applyBorder="1" applyAlignment="1">
      <alignment horizontal="left" wrapText="1"/>
    </xf>
    <xf numFmtId="0" fontId="35" fillId="0" borderId="41" xfId="0" applyFont="1" applyBorder="1" applyAlignment="1">
      <alignment horizontal="left" wrapText="1"/>
    </xf>
    <xf numFmtId="167" fontId="3" fillId="3" borderId="6" xfId="0" applyNumberFormat="1" applyFont="1" applyFill="1" applyBorder="1" applyAlignment="1">
      <alignment horizontal="center" wrapText="1"/>
    </xf>
    <xf numFmtId="0" fontId="3" fillId="0" borderId="0" xfId="0" applyFont="1" applyBorder="1" applyAlignment="1">
      <alignment horizontal="center" wrapText="1"/>
    </xf>
    <xf numFmtId="0" fontId="3" fillId="0" borderId="0" xfId="0" applyFont="1" applyBorder="1" applyAlignment="1">
      <alignment horizontal="left" wrapText="1"/>
    </xf>
    <xf numFmtId="167" fontId="3" fillId="0" borderId="0" xfId="0" applyNumberFormat="1" applyFont="1" applyFill="1" applyBorder="1" applyAlignment="1">
      <alignment horizontal="center" wrapText="1"/>
    </xf>
    <xf numFmtId="0" fontId="9" fillId="0" borderId="1" xfId="0" applyFont="1" applyBorder="1" applyAlignment="1">
      <alignment horizontal="center" vertical="center" wrapText="1"/>
    </xf>
    <xf numFmtId="0" fontId="9" fillId="12" borderId="42" xfId="0" applyFont="1" applyFill="1" applyBorder="1" applyAlignment="1">
      <alignment horizontal="center" vertical="center" wrapText="1"/>
    </xf>
    <xf numFmtId="0" fontId="9" fillId="12" borderId="43"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13" borderId="45" xfId="0" applyFont="1" applyFill="1" applyBorder="1" applyAlignment="1">
      <alignment horizontal="center" vertical="center" wrapText="1"/>
    </xf>
    <xf numFmtId="0" fontId="9" fillId="0" borderId="45" xfId="0" applyFont="1" applyBorder="1" applyAlignment="1">
      <alignment horizontal="center" vertical="center" wrapText="1"/>
    </xf>
    <xf numFmtId="0" fontId="10" fillId="13" borderId="45" xfId="0" applyFont="1" applyFill="1" applyBorder="1" applyAlignment="1">
      <alignment horizontal="center" vertical="center" wrapText="1"/>
    </xf>
    <xf numFmtId="0" fontId="9" fillId="0" borderId="46" xfId="0" applyFont="1" applyBorder="1" applyAlignment="1">
      <alignment horizontal="center" vertical="center" wrapText="1"/>
    </xf>
    <xf numFmtId="0" fontId="9" fillId="0" borderId="3" xfId="0" applyFont="1" applyBorder="1" applyAlignment="1">
      <alignment horizontal="center" vertical="center" wrapText="1"/>
    </xf>
    <xf numFmtId="0" fontId="0" fillId="0" borderId="8" xfId="0" applyFont="1" applyFill="1" applyBorder="1" applyAlignment="1">
      <alignment vertical="top" wrapText="1"/>
    </xf>
    <xf numFmtId="0" fontId="0" fillId="12" borderId="8" xfId="0" applyFont="1" applyFill="1" applyBorder="1" applyAlignment="1">
      <alignment vertical="top" wrapText="1"/>
    </xf>
    <xf numFmtId="0" fontId="0" fillId="14" borderId="8" xfId="0" applyFont="1" applyFill="1" applyBorder="1" applyAlignment="1">
      <alignment vertical="top" wrapText="1"/>
    </xf>
    <xf numFmtId="0" fontId="8" fillId="0" borderId="8" xfId="0" applyFont="1" applyFill="1" applyBorder="1" applyAlignment="1">
      <alignment horizontal="center" vertical="center" wrapText="1"/>
    </xf>
    <xf numFmtId="0" fontId="39" fillId="0" borderId="8" xfId="0" applyFont="1" applyFill="1" applyBorder="1" applyAlignment="1">
      <alignment horizontal="center" vertical="center" wrapText="1"/>
    </xf>
    <xf numFmtId="169" fontId="1" fillId="0" borderId="8" xfId="5" applyNumberFormat="1" applyFill="1" applyBorder="1" applyAlignment="1">
      <alignment horizontal="center" vertical="center" wrapText="1"/>
    </xf>
    <xf numFmtId="14" fontId="0" fillId="0" borderId="8" xfId="0" applyNumberFormat="1" applyFont="1" applyBorder="1" applyAlignment="1">
      <alignment horizontal="center" vertical="center" wrapText="1"/>
    </xf>
    <xf numFmtId="1" fontId="0" fillId="13" borderId="8" xfId="0" applyNumberFormat="1" applyFont="1" applyFill="1" applyBorder="1" applyAlignment="1">
      <alignment horizontal="center" vertical="center" wrapText="1"/>
    </xf>
    <xf numFmtId="9" fontId="38" fillId="0" borderId="8" xfId="0" applyNumberFormat="1" applyFont="1" applyBorder="1" applyAlignment="1">
      <alignment horizontal="center" vertical="top"/>
    </xf>
    <xf numFmtId="9" fontId="7" fillId="13" borderId="8" xfId="1" applyFont="1" applyFill="1" applyBorder="1" applyAlignment="1" applyProtection="1">
      <alignment horizontal="center" vertical="center" wrapText="1"/>
    </xf>
    <xf numFmtId="1" fontId="7" fillId="13" borderId="8" xfId="0" applyNumberFormat="1" applyFont="1" applyFill="1" applyBorder="1" applyAlignment="1">
      <alignment horizontal="center" vertical="center" wrapText="1"/>
    </xf>
    <xf numFmtId="0" fontId="8" fillId="0" borderId="8" xfId="0" applyFont="1" applyBorder="1" applyAlignment="1">
      <alignment horizontal="center" vertical="center" wrapText="1"/>
    </xf>
    <xf numFmtId="0" fontId="0" fillId="0" borderId="0" xfId="0" applyFont="1" applyAlignment="1">
      <alignment vertical="top"/>
    </xf>
    <xf numFmtId="0" fontId="0" fillId="15" borderId="8" xfId="0" applyFont="1" applyFill="1" applyBorder="1" applyAlignment="1">
      <alignment horizontal="center" vertical="center"/>
    </xf>
    <xf numFmtId="0" fontId="0" fillId="15" borderId="47" xfId="0" applyFont="1" applyFill="1" applyBorder="1" applyAlignment="1">
      <alignment horizontal="center" vertical="top" wrapText="1"/>
    </xf>
    <xf numFmtId="0" fontId="0" fillId="15" borderId="31" xfId="0" applyFont="1" applyFill="1" applyBorder="1" applyAlignment="1">
      <alignment horizontal="center" vertical="top" wrapText="1"/>
    </xf>
    <xf numFmtId="2" fontId="0" fillId="15" borderId="8" xfId="0" applyNumberFormat="1" applyFont="1" applyFill="1" applyBorder="1" applyAlignment="1">
      <alignment horizontal="center" vertical="center"/>
    </xf>
    <xf numFmtId="1" fontId="0" fillId="15" borderId="8" xfId="0" applyNumberFormat="1" applyFont="1" applyFill="1" applyBorder="1" applyAlignment="1">
      <alignment horizontal="center" vertical="center"/>
    </xf>
    <xf numFmtId="0" fontId="0" fillId="0" borderId="47" xfId="0" applyFont="1" applyFill="1" applyBorder="1" applyAlignment="1">
      <alignment horizontal="center"/>
    </xf>
    <xf numFmtId="0" fontId="0" fillId="0" borderId="31" xfId="0" applyFont="1" applyFill="1" applyBorder="1" applyAlignment="1">
      <alignment horizontal="center"/>
    </xf>
    <xf numFmtId="0" fontId="0" fillId="0" borderId="8" xfId="0" applyFont="1" applyFill="1" applyBorder="1" applyAlignment="1">
      <alignment horizontal="center"/>
    </xf>
    <xf numFmtId="0" fontId="9" fillId="0" borderId="0" xfId="0" applyFont="1" applyBorder="1" applyAlignment="1">
      <alignment wrapText="1"/>
    </xf>
    <xf numFmtId="0" fontId="0" fillId="0" borderId="0" xfId="0" applyFont="1" applyBorder="1" applyAlignment="1">
      <alignment wrapText="1"/>
    </xf>
    <xf numFmtId="0" fontId="0" fillId="0" borderId="0" xfId="0" applyFont="1" applyFill="1" applyBorder="1"/>
    <xf numFmtId="0" fontId="8" fillId="0" borderId="0" xfId="0" applyFont="1" applyBorder="1"/>
    <xf numFmtId="0" fontId="0" fillId="0" borderId="0" xfId="0" applyFont="1" applyBorder="1" applyAlignment="1">
      <alignment horizontal="left"/>
    </xf>
    <xf numFmtId="0" fontId="9" fillId="0" borderId="0" xfId="0" applyFont="1" applyBorder="1" applyAlignment="1">
      <alignment horizontal="center" wrapText="1"/>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Border="1"/>
    <xf numFmtId="0" fontId="0" fillId="13" borderId="0" xfId="0" applyFont="1" applyFill="1" applyBorder="1"/>
    <xf numFmtId="0" fontId="0" fillId="0" borderId="0" xfId="0" applyFont="1" applyBorder="1" applyAlignment="1">
      <alignment horizontal="center" wrapText="1"/>
    </xf>
    <xf numFmtId="0" fontId="0" fillId="0" borderId="47" xfId="0" applyFont="1" applyFill="1" applyBorder="1" applyAlignment="1">
      <alignment horizontal="left"/>
    </xf>
    <xf numFmtId="0" fontId="0" fillId="0" borderId="31" xfId="0" applyFont="1" applyFill="1" applyBorder="1" applyAlignment="1">
      <alignment horizontal="left"/>
    </xf>
    <xf numFmtId="2" fontId="0" fillId="0" borderId="8" xfId="0" applyNumberFormat="1" applyFont="1" applyFill="1" applyBorder="1"/>
    <xf numFmtId="0" fontId="9" fillId="0" borderId="0" xfId="0" applyFont="1" applyBorder="1" applyAlignment="1">
      <alignment horizontal="center"/>
    </xf>
    <xf numFmtId="0" fontId="0" fillId="16" borderId="0" xfId="0" applyFont="1" applyFill="1" applyBorder="1"/>
    <xf numFmtId="167" fontId="3" fillId="3" borderId="0" xfId="0" applyNumberFormat="1" applyFont="1" applyFill="1" applyBorder="1" applyAlignment="1">
      <alignment horizontal="center" wrapText="1"/>
    </xf>
    <xf numFmtId="0" fontId="0" fillId="0" borderId="8" xfId="0" applyFont="1" applyFill="1" applyBorder="1"/>
    <xf numFmtId="9" fontId="0" fillId="0" borderId="8" xfId="1" applyFont="1" applyFill="1" applyBorder="1"/>
    <xf numFmtId="0" fontId="0" fillId="15" borderId="0" xfId="0" applyFont="1" applyFill="1" applyBorder="1"/>
    <xf numFmtId="0" fontId="0" fillId="0" borderId="0" xfId="0" applyFont="1" applyBorder="1" applyAlignment="1">
      <alignment horizontal="center" wrapText="1"/>
    </xf>
    <xf numFmtId="9" fontId="0" fillId="0" borderId="0" xfId="1" applyFont="1" applyFill="1" applyBorder="1"/>
    <xf numFmtId="0" fontId="9" fillId="0" borderId="0" xfId="0" applyFont="1" applyBorder="1" applyAlignment="1">
      <alignment horizontal="center"/>
    </xf>
    <xf numFmtId="0" fontId="40" fillId="0" borderId="0" xfId="0" applyFont="1" applyBorder="1" applyAlignment="1">
      <alignment horizontal="center"/>
    </xf>
    <xf numFmtId="0" fontId="0" fillId="0" borderId="33" xfId="0" applyFont="1" applyBorder="1"/>
    <xf numFmtId="0" fontId="9" fillId="0" borderId="0" xfId="0" applyFont="1" applyAlignment="1"/>
    <xf numFmtId="0" fontId="9" fillId="0" borderId="0" xfId="0" applyFont="1"/>
  </cellXfs>
  <cellStyles count="6">
    <cellStyle name="Millares" xfId="5" builtinId="3"/>
    <cellStyle name="Normal" xfId="0" builtinId="0"/>
    <cellStyle name="Normal 2 2" xfId="4"/>
    <cellStyle name="Normal 3" xfId="2"/>
    <cellStyle name="Porcentaje" xfId="1" builtinId="5"/>
    <cellStyle name="Porcentaje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164</xdr:row>
      <xdr:rowOff>0</xdr:rowOff>
    </xdr:from>
    <xdr:to>
      <xdr:col>0</xdr:col>
      <xdr:colOff>609709</xdr:colOff>
      <xdr:row>167</xdr:row>
      <xdr:rowOff>15918</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91344750"/>
          <a:ext cx="609709" cy="6159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milia\Desktop\CONTROL%20INTERNO\A&#241;o_2020\Control_interno\Auditorias_externas\MARZO_2020\Planes_de_mejoramiento\componente_financiero_2017\8_Seg_Plan_de_Mej_Com_fin_2017_mar_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Plan de mejoramiento "/>
      <sheetName val="Avance Plan de Mejoramiento"/>
      <sheetName val="Hoja1"/>
    </sheetNames>
    <sheetDataSet>
      <sheetData sheetId="0">
        <row r="13">
          <cell r="K13">
            <v>43282</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283"/>
  <sheetViews>
    <sheetView tabSelected="1" view="pageBreakPreview" topLeftCell="A221" zoomScale="60" zoomScaleNormal="80" workbookViewId="0">
      <selection activeCell="D263" sqref="D263"/>
    </sheetView>
  </sheetViews>
  <sheetFormatPr baseColWidth="10" defaultRowHeight="12.75" x14ac:dyDescent="0.2"/>
  <cols>
    <col min="1" max="1" width="20.28515625" style="2" customWidth="1"/>
    <col min="2" max="2" width="13.140625" style="2" customWidth="1"/>
    <col min="3" max="3" width="38.28515625" style="2" customWidth="1"/>
    <col min="4" max="4" width="22.28515625" style="2" customWidth="1"/>
    <col min="5" max="5" width="23.7109375" style="2" customWidth="1"/>
    <col min="6" max="6" width="34.85546875" style="2" customWidth="1"/>
    <col min="7" max="7" width="21.5703125" style="2" customWidth="1"/>
    <col min="8" max="8" width="20.140625" style="2" customWidth="1"/>
    <col min="9" max="9" width="15.28515625" style="2" customWidth="1"/>
    <col min="10" max="10" width="13.42578125" style="2" customWidth="1"/>
    <col min="11" max="11" width="13.7109375" style="2" customWidth="1"/>
    <col min="12" max="12" width="20.42578125" style="2" customWidth="1"/>
    <col min="13" max="13" width="12.85546875" style="2" customWidth="1"/>
    <col min="14" max="14" width="12.42578125" style="2" customWidth="1"/>
    <col min="15" max="15" width="14.140625" style="2" customWidth="1"/>
    <col min="16" max="16" width="11.28515625" style="2" customWidth="1"/>
    <col min="17" max="17" width="19.85546875" style="2" customWidth="1"/>
    <col min="18" max="18" width="14" style="2" customWidth="1"/>
    <col min="19" max="19" width="7.7109375" style="2" customWidth="1"/>
    <col min="20" max="20" width="9.28515625" style="2" customWidth="1"/>
    <col min="21" max="21" width="36.42578125" style="2" hidden="1" customWidth="1"/>
    <col min="22" max="22" width="28.140625" style="2" hidden="1" customWidth="1"/>
    <col min="23" max="256" width="11.42578125" style="2"/>
    <col min="257" max="257" width="20.28515625" style="2" customWidth="1"/>
    <col min="258" max="258" width="13.140625" style="2" customWidth="1"/>
    <col min="259" max="259" width="38.28515625" style="2" customWidth="1"/>
    <col min="260" max="260" width="22.28515625" style="2" customWidth="1"/>
    <col min="261" max="261" width="23.7109375" style="2" customWidth="1"/>
    <col min="262" max="262" width="34.85546875" style="2" customWidth="1"/>
    <col min="263" max="263" width="21.5703125" style="2" customWidth="1"/>
    <col min="264" max="264" width="20.140625" style="2" customWidth="1"/>
    <col min="265" max="265" width="15.28515625" style="2" customWidth="1"/>
    <col min="266" max="266" width="13.42578125" style="2" customWidth="1"/>
    <col min="267" max="267" width="13.7109375" style="2" customWidth="1"/>
    <col min="268" max="268" width="20.42578125" style="2" customWidth="1"/>
    <col min="269" max="269" width="12.85546875" style="2" customWidth="1"/>
    <col min="270" max="270" width="12.42578125" style="2" customWidth="1"/>
    <col min="271" max="271" width="14.140625" style="2" customWidth="1"/>
    <col min="272" max="272" width="11.28515625" style="2" customWidth="1"/>
    <col min="273" max="273" width="14.42578125" style="2" customWidth="1"/>
    <col min="274" max="274" width="14" style="2" customWidth="1"/>
    <col min="275" max="275" width="7.7109375" style="2" customWidth="1"/>
    <col min="276" max="276" width="9.28515625" style="2" customWidth="1"/>
    <col min="277" max="278" width="0" style="2" hidden="1" customWidth="1"/>
    <col min="279" max="512" width="11.42578125" style="2"/>
    <col min="513" max="513" width="20.28515625" style="2" customWidth="1"/>
    <col min="514" max="514" width="13.140625" style="2" customWidth="1"/>
    <col min="515" max="515" width="38.28515625" style="2" customWidth="1"/>
    <col min="516" max="516" width="22.28515625" style="2" customWidth="1"/>
    <col min="517" max="517" width="23.7109375" style="2" customWidth="1"/>
    <col min="518" max="518" width="34.85546875" style="2" customWidth="1"/>
    <col min="519" max="519" width="21.5703125" style="2" customWidth="1"/>
    <col min="520" max="520" width="20.140625" style="2" customWidth="1"/>
    <col min="521" max="521" width="15.28515625" style="2" customWidth="1"/>
    <col min="522" max="522" width="13.42578125" style="2" customWidth="1"/>
    <col min="523" max="523" width="13.7109375" style="2" customWidth="1"/>
    <col min="524" max="524" width="20.42578125" style="2" customWidth="1"/>
    <col min="525" max="525" width="12.85546875" style="2" customWidth="1"/>
    <col min="526" max="526" width="12.42578125" style="2" customWidth="1"/>
    <col min="527" max="527" width="14.140625" style="2" customWidth="1"/>
    <col min="528" max="528" width="11.28515625" style="2" customWidth="1"/>
    <col min="529" max="529" width="14.42578125" style="2" customWidth="1"/>
    <col min="530" max="530" width="14" style="2" customWidth="1"/>
    <col min="531" max="531" width="7.7109375" style="2" customWidth="1"/>
    <col min="532" max="532" width="9.28515625" style="2" customWidth="1"/>
    <col min="533" max="534" width="0" style="2" hidden="1" customWidth="1"/>
    <col min="535" max="768" width="11.42578125" style="2"/>
    <col min="769" max="769" width="20.28515625" style="2" customWidth="1"/>
    <col min="770" max="770" width="13.140625" style="2" customWidth="1"/>
    <col min="771" max="771" width="38.28515625" style="2" customWidth="1"/>
    <col min="772" max="772" width="22.28515625" style="2" customWidth="1"/>
    <col min="773" max="773" width="23.7109375" style="2" customWidth="1"/>
    <col min="774" max="774" width="34.85546875" style="2" customWidth="1"/>
    <col min="775" max="775" width="21.5703125" style="2" customWidth="1"/>
    <col min="776" max="776" width="20.140625" style="2" customWidth="1"/>
    <col min="777" max="777" width="15.28515625" style="2" customWidth="1"/>
    <col min="778" max="778" width="13.42578125" style="2" customWidth="1"/>
    <col min="779" max="779" width="13.7109375" style="2" customWidth="1"/>
    <col min="780" max="780" width="20.42578125" style="2" customWidth="1"/>
    <col min="781" max="781" width="12.85546875" style="2" customWidth="1"/>
    <col min="782" max="782" width="12.42578125" style="2" customWidth="1"/>
    <col min="783" max="783" width="14.140625" style="2" customWidth="1"/>
    <col min="784" max="784" width="11.28515625" style="2" customWidth="1"/>
    <col min="785" max="785" width="14.42578125" style="2" customWidth="1"/>
    <col min="786" max="786" width="14" style="2" customWidth="1"/>
    <col min="787" max="787" width="7.7109375" style="2" customWidth="1"/>
    <col min="788" max="788" width="9.28515625" style="2" customWidth="1"/>
    <col min="789" max="790" width="0" style="2" hidden="1" customWidth="1"/>
    <col min="791" max="1024" width="11.42578125" style="2"/>
    <col min="1025" max="1025" width="20.28515625" style="2" customWidth="1"/>
    <col min="1026" max="1026" width="13.140625" style="2" customWidth="1"/>
    <col min="1027" max="1027" width="38.28515625" style="2" customWidth="1"/>
    <col min="1028" max="1028" width="22.28515625" style="2" customWidth="1"/>
    <col min="1029" max="1029" width="23.7109375" style="2" customWidth="1"/>
    <col min="1030" max="1030" width="34.85546875" style="2" customWidth="1"/>
    <col min="1031" max="1031" width="21.5703125" style="2" customWidth="1"/>
    <col min="1032" max="1032" width="20.140625" style="2" customWidth="1"/>
    <col min="1033" max="1033" width="15.28515625" style="2" customWidth="1"/>
    <col min="1034" max="1034" width="13.42578125" style="2" customWidth="1"/>
    <col min="1035" max="1035" width="13.7109375" style="2" customWidth="1"/>
    <col min="1036" max="1036" width="20.42578125" style="2" customWidth="1"/>
    <col min="1037" max="1037" width="12.85546875" style="2" customWidth="1"/>
    <col min="1038" max="1038" width="12.42578125" style="2" customWidth="1"/>
    <col min="1039" max="1039" width="14.140625" style="2" customWidth="1"/>
    <col min="1040" max="1040" width="11.28515625" style="2" customWidth="1"/>
    <col min="1041" max="1041" width="14.42578125" style="2" customWidth="1"/>
    <col min="1042" max="1042" width="14" style="2" customWidth="1"/>
    <col min="1043" max="1043" width="7.7109375" style="2" customWidth="1"/>
    <col min="1044" max="1044" width="9.28515625" style="2" customWidth="1"/>
    <col min="1045" max="1046" width="0" style="2" hidden="1" customWidth="1"/>
    <col min="1047" max="1280" width="11.42578125" style="2"/>
    <col min="1281" max="1281" width="20.28515625" style="2" customWidth="1"/>
    <col min="1282" max="1282" width="13.140625" style="2" customWidth="1"/>
    <col min="1283" max="1283" width="38.28515625" style="2" customWidth="1"/>
    <col min="1284" max="1284" width="22.28515625" style="2" customWidth="1"/>
    <col min="1285" max="1285" width="23.7109375" style="2" customWidth="1"/>
    <col min="1286" max="1286" width="34.85546875" style="2" customWidth="1"/>
    <col min="1287" max="1287" width="21.5703125" style="2" customWidth="1"/>
    <col min="1288" max="1288" width="20.140625" style="2" customWidth="1"/>
    <col min="1289" max="1289" width="15.28515625" style="2" customWidth="1"/>
    <col min="1290" max="1290" width="13.42578125" style="2" customWidth="1"/>
    <col min="1291" max="1291" width="13.7109375" style="2" customWidth="1"/>
    <col min="1292" max="1292" width="20.42578125" style="2" customWidth="1"/>
    <col min="1293" max="1293" width="12.85546875" style="2" customWidth="1"/>
    <col min="1294" max="1294" width="12.42578125" style="2" customWidth="1"/>
    <col min="1295" max="1295" width="14.140625" style="2" customWidth="1"/>
    <col min="1296" max="1296" width="11.28515625" style="2" customWidth="1"/>
    <col min="1297" max="1297" width="14.42578125" style="2" customWidth="1"/>
    <col min="1298" max="1298" width="14" style="2" customWidth="1"/>
    <col min="1299" max="1299" width="7.7109375" style="2" customWidth="1"/>
    <col min="1300" max="1300" width="9.28515625" style="2" customWidth="1"/>
    <col min="1301" max="1302" width="0" style="2" hidden="1" customWidth="1"/>
    <col min="1303" max="1536" width="11.42578125" style="2"/>
    <col min="1537" max="1537" width="20.28515625" style="2" customWidth="1"/>
    <col min="1538" max="1538" width="13.140625" style="2" customWidth="1"/>
    <col min="1539" max="1539" width="38.28515625" style="2" customWidth="1"/>
    <col min="1540" max="1540" width="22.28515625" style="2" customWidth="1"/>
    <col min="1541" max="1541" width="23.7109375" style="2" customWidth="1"/>
    <col min="1542" max="1542" width="34.85546875" style="2" customWidth="1"/>
    <col min="1543" max="1543" width="21.5703125" style="2" customWidth="1"/>
    <col min="1544" max="1544" width="20.140625" style="2" customWidth="1"/>
    <col min="1545" max="1545" width="15.28515625" style="2" customWidth="1"/>
    <col min="1546" max="1546" width="13.42578125" style="2" customWidth="1"/>
    <col min="1547" max="1547" width="13.7109375" style="2" customWidth="1"/>
    <col min="1548" max="1548" width="20.42578125" style="2" customWidth="1"/>
    <col min="1549" max="1549" width="12.85546875" style="2" customWidth="1"/>
    <col min="1550" max="1550" width="12.42578125" style="2" customWidth="1"/>
    <col min="1551" max="1551" width="14.140625" style="2" customWidth="1"/>
    <col min="1552" max="1552" width="11.28515625" style="2" customWidth="1"/>
    <col min="1553" max="1553" width="14.42578125" style="2" customWidth="1"/>
    <col min="1554" max="1554" width="14" style="2" customWidth="1"/>
    <col min="1555" max="1555" width="7.7109375" style="2" customWidth="1"/>
    <col min="1556" max="1556" width="9.28515625" style="2" customWidth="1"/>
    <col min="1557" max="1558" width="0" style="2" hidden="1" customWidth="1"/>
    <col min="1559" max="1792" width="11.42578125" style="2"/>
    <col min="1793" max="1793" width="20.28515625" style="2" customWidth="1"/>
    <col min="1794" max="1794" width="13.140625" style="2" customWidth="1"/>
    <col min="1795" max="1795" width="38.28515625" style="2" customWidth="1"/>
    <col min="1796" max="1796" width="22.28515625" style="2" customWidth="1"/>
    <col min="1797" max="1797" width="23.7109375" style="2" customWidth="1"/>
    <col min="1798" max="1798" width="34.85546875" style="2" customWidth="1"/>
    <col min="1799" max="1799" width="21.5703125" style="2" customWidth="1"/>
    <col min="1800" max="1800" width="20.140625" style="2" customWidth="1"/>
    <col min="1801" max="1801" width="15.28515625" style="2" customWidth="1"/>
    <col min="1802" max="1802" width="13.42578125" style="2" customWidth="1"/>
    <col min="1803" max="1803" width="13.7109375" style="2" customWidth="1"/>
    <col min="1804" max="1804" width="20.42578125" style="2" customWidth="1"/>
    <col min="1805" max="1805" width="12.85546875" style="2" customWidth="1"/>
    <col min="1806" max="1806" width="12.42578125" style="2" customWidth="1"/>
    <col min="1807" max="1807" width="14.140625" style="2" customWidth="1"/>
    <col min="1808" max="1808" width="11.28515625" style="2" customWidth="1"/>
    <col min="1809" max="1809" width="14.42578125" style="2" customWidth="1"/>
    <col min="1810" max="1810" width="14" style="2" customWidth="1"/>
    <col min="1811" max="1811" width="7.7109375" style="2" customWidth="1"/>
    <col min="1812" max="1812" width="9.28515625" style="2" customWidth="1"/>
    <col min="1813" max="1814" width="0" style="2" hidden="1" customWidth="1"/>
    <col min="1815" max="2048" width="11.42578125" style="2"/>
    <col min="2049" max="2049" width="20.28515625" style="2" customWidth="1"/>
    <col min="2050" max="2050" width="13.140625" style="2" customWidth="1"/>
    <col min="2051" max="2051" width="38.28515625" style="2" customWidth="1"/>
    <col min="2052" max="2052" width="22.28515625" style="2" customWidth="1"/>
    <col min="2053" max="2053" width="23.7109375" style="2" customWidth="1"/>
    <col min="2054" max="2054" width="34.85546875" style="2" customWidth="1"/>
    <col min="2055" max="2055" width="21.5703125" style="2" customWidth="1"/>
    <col min="2056" max="2056" width="20.140625" style="2" customWidth="1"/>
    <col min="2057" max="2057" width="15.28515625" style="2" customWidth="1"/>
    <col min="2058" max="2058" width="13.42578125" style="2" customWidth="1"/>
    <col min="2059" max="2059" width="13.7109375" style="2" customWidth="1"/>
    <col min="2060" max="2060" width="20.42578125" style="2" customWidth="1"/>
    <col min="2061" max="2061" width="12.85546875" style="2" customWidth="1"/>
    <col min="2062" max="2062" width="12.42578125" style="2" customWidth="1"/>
    <col min="2063" max="2063" width="14.140625" style="2" customWidth="1"/>
    <col min="2064" max="2064" width="11.28515625" style="2" customWidth="1"/>
    <col min="2065" max="2065" width="14.42578125" style="2" customWidth="1"/>
    <col min="2066" max="2066" width="14" style="2" customWidth="1"/>
    <col min="2067" max="2067" width="7.7109375" style="2" customWidth="1"/>
    <col min="2068" max="2068" width="9.28515625" style="2" customWidth="1"/>
    <col min="2069" max="2070" width="0" style="2" hidden="1" customWidth="1"/>
    <col min="2071" max="2304" width="11.42578125" style="2"/>
    <col min="2305" max="2305" width="20.28515625" style="2" customWidth="1"/>
    <col min="2306" max="2306" width="13.140625" style="2" customWidth="1"/>
    <col min="2307" max="2307" width="38.28515625" style="2" customWidth="1"/>
    <col min="2308" max="2308" width="22.28515625" style="2" customWidth="1"/>
    <col min="2309" max="2309" width="23.7109375" style="2" customWidth="1"/>
    <col min="2310" max="2310" width="34.85546875" style="2" customWidth="1"/>
    <col min="2311" max="2311" width="21.5703125" style="2" customWidth="1"/>
    <col min="2312" max="2312" width="20.140625" style="2" customWidth="1"/>
    <col min="2313" max="2313" width="15.28515625" style="2" customWidth="1"/>
    <col min="2314" max="2314" width="13.42578125" style="2" customWidth="1"/>
    <col min="2315" max="2315" width="13.7109375" style="2" customWidth="1"/>
    <col min="2316" max="2316" width="20.42578125" style="2" customWidth="1"/>
    <col min="2317" max="2317" width="12.85546875" style="2" customWidth="1"/>
    <col min="2318" max="2318" width="12.42578125" style="2" customWidth="1"/>
    <col min="2319" max="2319" width="14.140625" style="2" customWidth="1"/>
    <col min="2320" max="2320" width="11.28515625" style="2" customWidth="1"/>
    <col min="2321" max="2321" width="14.42578125" style="2" customWidth="1"/>
    <col min="2322" max="2322" width="14" style="2" customWidth="1"/>
    <col min="2323" max="2323" width="7.7109375" style="2" customWidth="1"/>
    <col min="2324" max="2324" width="9.28515625" style="2" customWidth="1"/>
    <col min="2325" max="2326" width="0" style="2" hidden="1" customWidth="1"/>
    <col min="2327" max="2560" width="11.42578125" style="2"/>
    <col min="2561" max="2561" width="20.28515625" style="2" customWidth="1"/>
    <col min="2562" max="2562" width="13.140625" style="2" customWidth="1"/>
    <col min="2563" max="2563" width="38.28515625" style="2" customWidth="1"/>
    <col min="2564" max="2564" width="22.28515625" style="2" customWidth="1"/>
    <col min="2565" max="2565" width="23.7109375" style="2" customWidth="1"/>
    <col min="2566" max="2566" width="34.85546875" style="2" customWidth="1"/>
    <col min="2567" max="2567" width="21.5703125" style="2" customWidth="1"/>
    <col min="2568" max="2568" width="20.140625" style="2" customWidth="1"/>
    <col min="2569" max="2569" width="15.28515625" style="2" customWidth="1"/>
    <col min="2570" max="2570" width="13.42578125" style="2" customWidth="1"/>
    <col min="2571" max="2571" width="13.7109375" style="2" customWidth="1"/>
    <col min="2572" max="2572" width="20.42578125" style="2" customWidth="1"/>
    <col min="2573" max="2573" width="12.85546875" style="2" customWidth="1"/>
    <col min="2574" max="2574" width="12.42578125" style="2" customWidth="1"/>
    <col min="2575" max="2575" width="14.140625" style="2" customWidth="1"/>
    <col min="2576" max="2576" width="11.28515625" style="2" customWidth="1"/>
    <col min="2577" max="2577" width="14.42578125" style="2" customWidth="1"/>
    <col min="2578" max="2578" width="14" style="2" customWidth="1"/>
    <col min="2579" max="2579" width="7.7109375" style="2" customWidth="1"/>
    <col min="2580" max="2580" width="9.28515625" style="2" customWidth="1"/>
    <col min="2581" max="2582" width="0" style="2" hidden="1" customWidth="1"/>
    <col min="2583" max="2816" width="11.42578125" style="2"/>
    <col min="2817" max="2817" width="20.28515625" style="2" customWidth="1"/>
    <col min="2818" max="2818" width="13.140625" style="2" customWidth="1"/>
    <col min="2819" max="2819" width="38.28515625" style="2" customWidth="1"/>
    <col min="2820" max="2820" width="22.28515625" style="2" customWidth="1"/>
    <col min="2821" max="2821" width="23.7109375" style="2" customWidth="1"/>
    <col min="2822" max="2822" width="34.85546875" style="2" customWidth="1"/>
    <col min="2823" max="2823" width="21.5703125" style="2" customWidth="1"/>
    <col min="2824" max="2824" width="20.140625" style="2" customWidth="1"/>
    <col min="2825" max="2825" width="15.28515625" style="2" customWidth="1"/>
    <col min="2826" max="2826" width="13.42578125" style="2" customWidth="1"/>
    <col min="2827" max="2827" width="13.7109375" style="2" customWidth="1"/>
    <col min="2828" max="2828" width="20.42578125" style="2" customWidth="1"/>
    <col min="2829" max="2829" width="12.85546875" style="2" customWidth="1"/>
    <col min="2830" max="2830" width="12.42578125" style="2" customWidth="1"/>
    <col min="2831" max="2831" width="14.140625" style="2" customWidth="1"/>
    <col min="2832" max="2832" width="11.28515625" style="2" customWidth="1"/>
    <col min="2833" max="2833" width="14.42578125" style="2" customWidth="1"/>
    <col min="2834" max="2834" width="14" style="2" customWidth="1"/>
    <col min="2835" max="2835" width="7.7109375" style="2" customWidth="1"/>
    <col min="2836" max="2836" width="9.28515625" style="2" customWidth="1"/>
    <col min="2837" max="2838" width="0" style="2" hidden="1" customWidth="1"/>
    <col min="2839" max="3072" width="11.42578125" style="2"/>
    <col min="3073" max="3073" width="20.28515625" style="2" customWidth="1"/>
    <col min="3074" max="3074" width="13.140625" style="2" customWidth="1"/>
    <col min="3075" max="3075" width="38.28515625" style="2" customWidth="1"/>
    <col min="3076" max="3076" width="22.28515625" style="2" customWidth="1"/>
    <col min="3077" max="3077" width="23.7109375" style="2" customWidth="1"/>
    <col min="3078" max="3078" width="34.85546875" style="2" customWidth="1"/>
    <col min="3079" max="3079" width="21.5703125" style="2" customWidth="1"/>
    <col min="3080" max="3080" width="20.140625" style="2" customWidth="1"/>
    <col min="3081" max="3081" width="15.28515625" style="2" customWidth="1"/>
    <col min="3082" max="3082" width="13.42578125" style="2" customWidth="1"/>
    <col min="3083" max="3083" width="13.7109375" style="2" customWidth="1"/>
    <col min="3084" max="3084" width="20.42578125" style="2" customWidth="1"/>
    <col min="3085" max="3085" width="12.85546875" style="2" customWidth="1"/>
    <col min="3086" max="3086" width="12.42578125" style="2" customWidth="1"/>
    <col min="3087" max="3087" width="14.140625" style="2" customWidth="1"/>
    <col min="3088" max="3088" width="11.28515625" style="2" customWidth="1"/>
    <col min="3089" max="3089" width="14.42578125" style="2" customWidth="1"/>
    <col min="3090" max="3090" width="14" style="2" customWidth="1"/>
    <col min="3091" max="3091" width="7.7109375" style="2" customWidth="1"/>
    <col min="3092" max="3092" width="9.28515625" style="2" customWidth="1"/>
    <col min="3093" max="3094" width="0" style="2" hidden="1" customWidth="1"/>
    <col min="3095" max="3328" width="11.42578125" style="2"/>
    <col min="3329" max="3329" width="20.28515625" style="2" customWidth="1"/>
    <col min="3330" max="3330" width="13.140625" style="2" customWidth="1"/>
    <col min="3331" max="3331" width="38.28515625" style="2" customWidth="1"/>
    <col min="3332" max="3332" width="22.28515625" style="2" customWidth="1"/>
    <col min="3333" max="3333" width="23.7109375" style="2" customWidth="1"/>
    <col min="3334" max="3334" width="34.85546875" style="2" customWidth="1"/>
    <col min="3335" max="3335" width="21.5703125" style="2" customWidth="1"/>
    <col min="3336" max="3336" width="20.140625" style="2" customWidth="1"/>
    <col min="3337" max="3337" width="15.28515625" style="2" customWidth="1"/>
    <col min="3338" max="3338" width="13.42578125" style="2" customWidth="1"/>
    <col min="3339" max="3339" width="13.7109375" style="2" customWidth="1"/>
    <col min="3340" max="3340" width="20.42578125" style="2" customWidth="1"/>
    <col min="3341" max="3341" width="12.85546875" style="2" customWidth="1"/>
    <col min="3342" max="3342" width="12.42578125" style="2" customWidth="1"/>
    <col min="3343" max="3343" width="14.140625" style="2" customWidth="1"/>
    <col min="3344" max="3344" width="11.28515625" style="2" customWidth="1"/>
    <col min="3345" max="3345" width="14.42578125" style="2" customWidth="1"/>
    <col min="3346" max="3346" width="14" style="2" customWidth="1"/>
    <col min="3347" max="3347" width="7.7109375" style="2" customWidth="1"/>
    <col min="3348" max="3348" width="9.28515625" style="2" customWidth="1"/>
    <col min="3349" max="3350" width="0" style="2" hidden="1" customWidth="1"/>
    <col min="3351" max="3584" width="11.42578125" style="2"/>
    <col min="3585" max="3585" width="20.28515625" style="2" customWidth="1"/>
    <col min="3586" max="3586" width="13.140625" style="2" customWidth="1"/>
    <col min="3587" max="3587" width="38.28515625" style="2" customWidth="1"/>
    <col min="3588" max="3588" width="22.28515625" style="2" customWidth="1"/>
    <col min="3589" max="3589" width="23.7109375" style="2" customWidth="1"/>
    <col min="3590" max="3590" width="34.85546875" style="2" customWidth="1"/>
    <col min="3591" max="3591" width="21.5703125" style="2" customWidth="1"/>
    <col min="3592" max="3592" width="20.140625" style="2" customWidth="1"/>
    <col min="3593" max="3593" width="15.28515625" style="2" customWidth="1"/>
    <col min="3594" max="3594" width="13.42578125" style="2" customWidth="1"/>
    <col min="3595" max="3595" width="13.7109375" style="2" customWidth="1"/>
    <col min="3596" max="3596" width="20.42578125" style="2" customWidth="1"/>
    <col min="3597" max="3597" width="12.85546875" style="2" customWidth="1"/>
    <col min="3598" max="3598" width="12.42578125" style="2" customWidth="1"/>
    <col min="3599" max="3599" width="14.140625" style="2" customWidth="1"/>
    <col min="3600" max="3600" width="11.28515625" style="2" customWidth="1"/>
    <col min="3601" max="3601" width="14.42578125" style="2" customWidth="1"/>
    <col min="3602" max="3602" width="14" style="2" customWidth="1"/>
    <col min="3603" max="3603" width="7.7109375" style="2" customWidth="1"/>
    <col min="3604" max="3604" width="9.28515625" style="2" customWidth="1"/>
    <col min="3605" max="3606" width="0" style="2" hidden="1" customWidth="1"/>
    <col min="3607" max="3840" width="11.42578125" style="2"/>
    <col min="3841" max="3841" width="20.28515625" style="2" customWidth="1"/>
    <col min="3842" max="3842" width="13.140625" style="2" customWidth="1"/>
    <col min="3843" max="3843" width="38.28515625" style="2" customWidth="1"/>
    <col min="3844" max="3844" width="22.28515625" style="2" customWidth="1"/>
    <col min="3845" max="3845" width="23.7109375" style="2" customWidth="1"/>
    <col min="3846" max="3846" width="34.85546875" style="2" customWidth="1"/>
    <col min="3847" max="3847" width="21.5703125" style="2" customWidth="1"/>
    <col min="3848" max="3848" width="20.140625" style="2" customWidth="1"/>
    <col min="3849" max="3849" width="15.28515625" style="2" customWidth="1"/>
    <col min="3850" max="3850" width="13.42578125" style="2" customWidth="1"/>
    <col min="3851" max="3851" width="13.7109375" style="2" customWidth="1"/>
    <col min="3852" max="3852" width="20.42578125" style="2" customWidth="1"/>
    <col min="3853" max="3853" width="12.85546875" style="2" customWidth="1"/>
    <col min="3854" max="3854" width="12.42578125" style="2" customWidth="1"/>
    <col min="3855" max="3855" width="14.140625" style="2" customWidth="1"/>
    <col min="3856" max="3856" width="11.28515625" style="2" customWidth="1"/>
    <col min="3857" max="3857" width="14.42578125" style="2" customWidth="1"/>
    <col min="3858" max="3858" width="14" style="2" customWidth="1"/>
    <col min="3859" max="3859" width="7.7109375" style="2" customWidth="1"/>
    <col min="3860" max="3860" width="9.28515625" style="2" customWidth="1"/>
    <col min="3861" max="3862" width="0" style="2" hidden="1" customWidth="1"/>
    <col min="3863" max="4096" width="11.42578125" style="2"/>
    <col min="4097" max="4097" width="20.28515625" style="2" customWidth="1"/>
    <col min="4098" max="4098" width="13.140625" style="2" customWidth="1"/>
    <col min="4099" max="4099" width="38.28515625" style="2" customWidth="1"/>
    <col min="4100" max="4100" width="22.28515625" style="2" customWidth="1"/>
    <col min="4101" max="4101" width="23.7109375" style="2" customWidth="1"/>
    <col min="4102" max="4102" width="34.85546875" style="2" customWidth="1"/>
    <col min="4103" max="4103" width="21.5703125" style="2" customWidth="1"/>
    <col min="4104" max="4104" width="20.140625" style="2" customWidth="1"/>
    <col min="4105" max="4105" width="15.28515625" style="2" customWidth="1"/>
    <col min="4106" max="4106" width="13.42578125" style="2" customWidth="1"/>
    <col min="4107" max="4107" width="13.7109375" style="2" customWidth="1"/>
    <col min="4108" max="4108" width="20.42578125" style="2" customWidth="1"/>
    <col min="4109" max="4109" width="12.85546875" style="2" customWidth="1"/>
    <col min="4110" max="4110" width="12.42578125" style="2" customWidth="1"/>
    <col min="4111" max="4111" width="14.140625" style="2" customWidth="1"/>
    <col min="4112" max="4112" width="11.28515625" style="2" customWidth="1"/>
    <col min="4113" max="4113" width="14.42578125" style="2" customWidth="1"/>
    <col min="4114" max="4114" width="14" style="2" customWidth="1"/>
    <col min="4115" max="4115" width="7.7109375" style="2" customWidth="1"/>
    <col min="4116" max="4116" width="9.28515625" style="2" customWidth="1"/>
    <col min="4117" max="4118" width="0" style="2" hidden="1" customWidth="1"/>
    <col min="4119" max="4352" width="11.42578125" style="2"/>
    <col min="4353" max="4353" width="20.28515625" style="2" customWidth="1"/>
    <col min="4354" max="4354" width="13.140625" style="2" customWidth="1"/>
    <col min="4355" max="4355" width="38.28515625" style="2" customWidth="1"/>
    <col min="4356" max="4356" width="22.28515625" style="2" customWidth="1"/>
    <col min="4357" max="4357" width="23.7109375" style="2" customWidth="1"/>
    <col min="4358" max="4358" width="34.85546875" style="2" customWidth="1"/>
    <col min="4359" max="4359" width="21.5703125" style="2" customWidth="1"/>
    <col min="4360" max="4360" width="20.140625" style="2" customWidth="1"/>
    <col min="4361" max="4361" width="15.28515625" style="2" customWidth="1"/>
    <col min="4362" max="4362" width="13.42578125" style="2" customWidth="1"/>
    <col min="4363" max="4363" width="13.7109375" style="2" customWidth="1"/>
    <col min="4364" max="4364" width="20.42578125" style="2" customWidth="1"/>
    <col min="4365" max="4365" width="12.85546875" style="2" customWidth="1"/>
    <col min="4366" max="4366" width="12.42578125" style="2" customWidth="1"/>
    <col min="4367" max="4367" width="14.140625" style="2" customWidth="1"/>
    <col min="4368" max="4368" width="11.28515625" style="2" customWidth="1"/>
    <col min="4369" max="4369" width="14.42578125" style="2" customWidth="1"/>
    <col min="4370" max="4370" width="14" style="2" customWidth="1"/>
    <col min="4371" max="4371" width="7.7109375" style="2" customWidth="1"/>
    <col min="4372" max="4372" width="9.28515625" style="2" customWidth="1"/>
    <col min="4373" max="4374" width="0" style="2" hidden="1" customWidth="1"/>
    <col min="4375" max="4608" width="11.42578125" style="2"/>
    <col min="4609" max="4609" width="20.28515625" style="2" customWidth="1"/>
    <col min="4610" max="4610" width="13.140625" style="2" customWidth="1"/>
    <col min="4611" max="4611" width="38.28515625" style="2" customWidth="1"/>
    <col min="4612" max="4612" width="22.28515625" style="2" customWidth="1"/>
    <col min="4613" max="4613" width="23.7109375" style="2" customWidth="1"/>
    <col min="4614" max="4614" width="34.85546875" style="2" customWidth="1"/>
    <col min="4615" max="4615" width="21.5703125" style="2" customWidth="1"/>
    <col min="4616" max="4616" width="20.140625" style="2" customWidth="1"/>
    <col min="4617" max="4617" width="15.28515625" style="2" customWidth="1"/>
    <col min="4618" max="4618" width="13.42578125" style="2" customWidth="1"/>
    <col min="4619" max="4619" width="13.7109375" style="2" customWidth="1"/>
    <col min="4620" max="4620" width="20.42578125" style="2" customWidth="1"/>
    <col min="4621" max="4621" width="12.85546875" style="2" customWidth="1"/>
    <col min="4622" max="4622" width="12.42578125" style="2" customWidth="1"/>
    <col min="4623" max="4623" width="14.140625" style="2" customWidth="1"/>
    <col min="4624" max="4624" width="11.28515625" style="2" customWidth="1"/>
    <col min="4625" max="4625" width="14.42578125" style="2" customWidth="1"/>
    <col min="4626" max="4626" width="14" style="2" customWidth="1"/>
    <col min="4627" max="4627" width="7.7109375" style="2" customWidth="1"/>
    <col min="4628" max="4628" width="9.28515625" style="2" customWidth="1"/>
    <col min="4629" max="4630" width="0" style="2" hidden="1" customWidth="1"/>
    <col min="4631" max="4864" width="11.42578125" style="2"/>
    <col min="4865" max="4865" width="20.28515625" style="2" customWidth="1"/>
    <col min="4866" max="4866" width="13.140625" style="2" customWidth="1"/>
    <col min="4867" max="4867" width="38.28515625" style="2" customWidth="1"/>
    <col min="4868" max="4868" width="22.28515625" style="2" customWidth="1"/>
    <col min="4869" max="4869" width="23.7109375" style="2" customWidth="1"/>
    <col min="4870" max="4870" width="34.85546875" style="2" customWidth="1"/>
    <col min="4871" max="4871" width="21.5703125" style="2" customWidth="1"/>
    <col min="4872" max="4872" width="20.140625" style="2" customWidth="1"/>
    <col min="4873" max="4873" width="15.28515625" style="2" customWidth="1"/>
    <col min="4874" max="4874" width="13.42578125" style="2" customWidth="1"/>
    <col min="4875" max="4875" width="13.7109375" style="2" customWidth="1"/>
    <col min="4876" max="4876" width="20.42578125" style="2" customWidth="1"/>
    <col min="4877" max="4877" width="12.85546875" style="2" customWidth="1"/>
    <col min="4878" max="4878" width="12.42578125" style="2" customWidth="1"/>
    <col min="4879" max="4879" width="14.140625" style="2" customWidth="1"/>
    <col min="4880" max="4880" width="11.28515625" style="2" customWidth="1"/>
    <col min="4881" max="4881" width="14.42578125" style="2" customWidth="1"/>
    <col min="4882" max="4882" width="14" style="2" customWidth="1"/>
    <col min="4883" max="4883" width="7.7109375" style="2" customWidth="1"/>
    <col min="4884" max="4884" width="9.28515625" style="2" customWidth="1"/>
    <col min="4885" max="4886" width="0" style="2" hidden="1" customWidth="1"/>
    <col min="4887" max="5120" width="11.42578125" style="2"/>
    <col min="5121" max="5121" width="20.28515625" style="2" customWidth="1"/>
    <col min="5122" max="5122" width="13.140625" style="2" customWidth="1"/>
    <col min="5123" max="5123" width="38.28515625" style="2" customWidth="1"/>
    <col min="5124" max="5124" width="22.28515625" style="2" customWidth="1"/>
    <col min="5125" max="5125" width="23.7109375" style="2" customWidth="1"/>
    <col min="5126" max="5126" width="34.85546875" style="2" customWidth="1"/>
    <col min="5127" max="5127" width="21.5703125" style="2" customWidth="1"/>
    <col min="5128" max="5128" width="20.140625" style="2" customWidth="1"/>
    <col min="5129" max="5129" width="15.28515625" style="2" customWidth="1"/>
    <col min="5130" max="5130" width="13.42578125" style="2" customWidth="1"/>
    <col min="5131" max="5131" width="13.7109375" style="2" customWidth="1"/>
    <col min="5132" max="5132" width="20.42578125" style="2" customWidth="1"/>
    <col min="5133" max="5133" width="12.85546875" style="2" customWidth="1"/>
    <col min="5134" max="5134" width="12.42578125" style="2" customWidth="1"/>
    <col min="5135" max="5135" width="14.140625" style="2" customWidth="1"/>
    <col min="5136" max="5136" width="11.28515625" style="2" customWidth="1"/>
    <col min="5137" max="5137" width="14.42578125" style="2" customWidth="1"/>
    <col min="5138" max="5138" width="14" style="2" customWidth="1"/>
    <col min="5139" max="5139" width="7.7109375" style="2" customWidth="1"/>
    <col min="5140" max="5140" width="9.28515625" style="2" customWidth="1"/>
    <col min="5141" max="5142" width="0" style="2" hidden="1" customWidth="1"/>
    <col min="5143" max="5376" width="11.42578125" style="2"/>
    <col min="5377" max="5377" width="20.28515625" style="2" customWidth="1"/>
    <col min="5378" max="5378" width="13.140625" style="2" customWidth="1"/>
    <col min="5379" max="5379" width="38.28515625" style="2" customWidth="1"/>
    <col min="5380" max="5380" width="22.28515625" style="2" customWidth="1"/>
    <col min="5381" max="5381" width="23.7109375" style="2" customWidth="1"/>
    <col min="5382" max="5382" width="34.85546875" style="2" customWidth="1"/>
    <col min="5383" max="5383" width="21.5703125" style="2" customWidth="1"/>
    <col min="5384" max="5384" width="20.140625" style="2" customWidth="1"/>
    <col min="5385" max="5385" width="15.28515625" style="2" customWidth="1"/>
    <col min="5386" max="5386" width="13.42578125" style="2" customWidth="1"/>
    <col min="5387" max="5387" width="13.7109375" style="2" customWidth="1"/>
    <col min="5388" max="5388" width="20.42578125" style="2" customWidth="1"/>
    <col min="5389" max="5389" width="12.85546875" style="2" customWidth="1"/>
    <col min="5390" max="5390" width="12.42578125" style="2" customWidth="1"/>
    <col min="5391" max="5391" width="14.140625" style="2" customWidth="1"/>
    <col min="5392" max="5392" width="11.28515625" style="2" customWidth="1"/>
    <col min="5393" max="5393" width="14.42578125" style="2" customWidth="1"/>
    <col min="5394" max="5394" width="14" style="2" customWidth="1"/>
    <col min="5395" max="5395" width="7.7109375" style="2" customWidth="1"/>
    <col min="5396" max="5396" width="9.28515625" style="2" customWidth="1"/>
    <col min="5397" max="5398" width="0" style="2" hidden="1" customWidth="1"/>
    <col min="5399" max="5632" width="11.42578125" style="2"/>
    <col min="5633" max="5633" width="20.28515625" style="2" customWidth="1"/>
    <col min="5634" max="5634" width="13.140625" style="2" customWidth="1"/>
    <col min="5635" max="5635" width="38.28515625" style="2" customWidth="1"/>
    <col min="5636" max="5636" width="22.28515625" style="2" customWidth="1"/>
    <col min="5637" max="5637" width="23.7109375" style="2" customWidth="1"/>
    <col min="5638" max="5638" width="34.85546875" style="2" customWidth="1"/>
    <col min="5639" max="5639" width="21.5703125" style="2" customWidth="1"/>
    <col min="5640" max="5640" width="20.140625" style="2" customWidth="1"/>
    <col min="5641" max="5641" width="15.28515625" style="2" customWidth="1"/>
    <col min="5642" max="5642" width="13.42578125" style="2" customWidth="1"/>
    <col min="5643" max="5643" width="13.7109375" style="2" customWidth="1"/>
    <col min="5644" max="5644" width="20.42578125" style="2" customWidth="1"/>
    <col min="5645" max="5645" width="12.85546875" style="2" customWidth="1"/>
    <col min="5646" max="5646" width="12.42578125" style="2" customWidth="1"/>
    <col min="5647" max="5647" width="14.140625" style="2" customWidth="1"/>
    <col min="5648" max="5648" width="11.28515625" style="2" customWidth="1"/>
    <col min="5649" max="5649" width="14.42578125" style="2" customWidth="1"/>
    <col min="5650" max="5650" width="14" style="2" customWidth="1"/>
    <col min="5651" max="5651" width="7.7109375" style="2" customWidth="1"/>
    <col min="5652" max="5652" width="9.28515625" style="2" customWidth="1"/>
    <col min="5653" max="5654" width="0" style="2" hidden="1" customWidth="1"/>
    <col min="5655" max="5888" width="11.42578125" style="2"/>
    <col min="5889" max="5889" width="20.28515625" style="2" customWidth="1"/>
    <col min="5890" max="5890" width="13.140625" style="2" customWidth="1"/>
    <col min="5891" max="5891" width="38.28515625" style="2" customWidth="1"/>
    <col min="5892" max="5892" width="22.28515625" style="2" customWidth="1"/>
    <col min="5893" max="5893" width="23.7109375" style="2" customWidth="1"/>
    <col min="5894" max="5894" width="34.85546875" style="2" customWidth="1"/>
    <col min="5895" max="5895" width="21.5703125" style="2" customWidth="1"/>
    <col min="5896" max="5896" width="20.140625" style="2" customWidth="1"/>
    <col min="5897" max="5897" width="15.28515625" style="2" customWidth="1"/>
    <col min="5898" max="5898" width="13.42578125" style="2" customWidth="1"/>
    <col min="5899" max="5899" width="13.7109375" style="2" customWidth="1"/>
    <col min="5900" max="5900" width="20.42578125" style="2" customWidth="1"/>
    <col min="5901" max="5901" width="12.85546875" style="2" customWidth="1"/>
    <col min="5902" max="5902" width="12.42578125" style="2" customWidth="1"/>
    <col min="5903" max="5903" width="14.140625" style="2" customWidth="1"/>
    <col min="5904" max="5904" width="11.28515625" style="2" customWidth="1"/>
    <col min="5905" max="5905" width="14.42578125" style="2" customWidth="1"/>
    <col min="5906" max="5906" width="14" style="2" customWidth="1"/>
    <col min="5907" max="5907" width="7.7109375" style="2" customWidth="1"/>
    <col min="5908" max="5908" width="9.28515625" style="2" customWidth="1"/>
    <col min="5909" max="5910" width="0" style="2" hidden="1" customWidth="1"/>
    <col min="5911" max="6144" width="11.42578125" style="2"/>
    <col min="6145" max="6145" width="20.28515625" style="2" customWidth="1"/>
    <col min="6146" max="6146" width="13.140625" style="2" customWidth="1"/>
    <col min="6147" max="6147" width="38.28515625" style="2" customWidth="1"/>
    <col min="6148" max="6148" width="22.28515625" style="2" customWidth="1"/>
    <col min="6149" max="6149" width="23.7109375" style="2" customWidth="1"/>
    <col min="6150" max="6150" width="34.85546875" style="2" customWidth="1"/>
    <col min="6151" max="6151" width="21.5703125" style="2" customWidth="1"/>
    <col min="6152" max="6152" width="20.140625" style="2" customWidth="1"/>
    <col min="6153" max="6153" width="15.28515625" style="2" customWidth="1"/>
    <col min="6154" max="6154" width="13.42578125" style="2" customWidth="1"/>
    <col min="6155" max="6155" width="13.7109375" style="2" customWidth="1"/>
    <col min="6156" max="6156" width="20.42578125" style="2" customWidth="1"/>
    <col min="6157" max="6157" width="12.85546875" style="2" customWidth="1"/>
    <col min="6158" max="6158" width="12.42578125" style="2" customWidth="1"/>
    <col min="6159" max="6159" width="14.140625" style="2" customWidth="1"/>
    <col min="6160" max="6160" width="11.28515625" style="2" customWidth="1"/>
    <col min="6161" max="6161" width="14.42578125" style="2" customWidth="1"/>
    <col min="6162" max="6162" width="14" style="2" customWidth="1"/>
    <col min="6163" max="6163" width="7.7109375" style="2" customWidth="1"/>
    <col min="6164" max="6164" width="9.28515625" style="2" customWidth="1"/>
    <col min="6165" max="6166" width="0" style="2" hidden="1" customWidth="1"/>
    <col min="6167" max="6400" width="11.42578125" style="2"/>
    <col min="6401" max="6401" width="20.28515625" style="2" customWidth="1"/>
    <col min="6402" max="6402" width="13.140625" style="2" customWidth="1"/>
    <col min="6403" max="6403" width="38.28515625" style="2" customWidth="1"/>
    <col min="6404" max="6404" width="22.28515625" style="2" customWidth="1"/>
    <col min="6405" max="6405" width="23.7109375" style="2" customWidth="1"/>
    <col min="6406" max="6406" width="34.85546875" style="2" customWidth="1"/>
    <col min="6407" max="6407" width="21.5703125" style="2" customWidth="1"/>
    <col min="6408" max="6408" width="20.140625" style="2" customWidth="1"/>
    <col min="6409" max="6409" width="15.28515625" style="2" customWidth="1"/>
    <col min="6410" max="6410" width="13.42578125" style="2" customWidth="1"/>
    <col min="6411" max="6411" width="13.7109375" style="2" customWidth="1"/>
    <col min="6412" max="6412" width="20.42578125" style="2" customWidth="1"/>
    <col min="6413" max="6413" width="12.85546875" style="2" customWidth="1"/>
    <col min="6414" max="6414" width="12.42578125" style="2" customWidth="1"/>
    <col min="6415" max="6415" width="14.140625" style="2" customWidth="1"/>
    <col min="6416" max="6416" width="11.28515625" style="2" customWidth="1"/>
    <col min="6417" max="6417" width="14.42578125" style="2" customWidth="1"/>
    <col min="6418" max="6418" width="14" style="2" customWidth="1"/>
    <col min="6419" max="6419" width="7.7109375" style="2" customWidth="1"/>
    <col min="6420" max="6420" width="9.28515625" style="2" customWidth="1"/>
    <col min="6421" max="6422" width="0" style="2" hidden="1" customWidth="1"/>
    <col min="6423" max="6656" width="11.42578125" style="2"/>
    <col min="6657" max="6657" width="20.28515625" style="2" customWidth="1"/>
    <col min="6658" max="6658" width="13.140625" style="2" customWidth="1"/>
    <col min="6659" max="6659" width="38.28515625" style="2" customWidth="1"/>
    <col min="6660" max="6660" width="22.28515625" style="2" customWidth="1"/>
    <col min="6661" max="6661" width="23.7109375" style="2" customWidth="1"/>
    <col min="6662" max="6662" width="34.85546875" style="2" customWidth="1"/>
    <col min="6663" max="6663" width="21.5703125" style="2" customWidth="1"/>
    <col min="6664" max="6664" width="20.140625" style="2" customWidth="1"/>
    <col min="6665" max="6665" width="15.28515625" style="2" customWidth="1"/>
    <col min="6666" max="6666" width="13.42578125" style="2" customWidth="1"/>
    <col min="6667" max="6667" width="13.7109375" style="2" customWidth="1"/>
    <col min="6668" max="6668" width="20.42578125" style="2" customWidth="1"/>
    <col min="6669" max="6669" width="12.85546875" style="2" customWidth="1"/>
    <col min="6670" max="6670" width="12.42578125" style="2" customWidth="1"/>
    <col min="6671" max="6671" width="14.140625" style="2" customWidth="1"/>
    <col min="6672" max="6672" width="11.28515625" style="2" customWidth="1"/>
    <col min="6673" max="6673" width="14.42578125" style="2" customWidth="1"/>
    <col min="6674" max="6674" width="14" style="2" customWidth="1"/>
    <col min="6675" max="6675" width="7.7109375" style="2" customWidth="1"/>
    <col min="6676" max="6676" width="9.28515625" style="2" customWidth="1"/>
    <col min="6677" max="6678" width="0" style="2" hidden="1" customWidth="1"/>
    <col min="6679" max="6912" width="11.42578125" style="2"/>
    <col min="6913" max="6913" width="20.28515625" style="2" customWidth="1"/>
    <col min="6914" max="6914" width="13.140625" style="2" customWidth="1"/>
    <col min="6915" max="6915" width="38.28515625" style="2" customWidth="1"/>
    <col min="6916" max="6916" width="22.28515625" style="2" customWidth="1"/>
    <col min="6917" max="6917" width="23.7109375" style="2" customWidth="1"/>
    <col min="6918" max="6918" width="34.85546875" style="2" customWidth="1"/>
    <col min="6919" max="6919" width="21.5703125" style="2" customWidth="1"/>
    <col min="6920" max="6920" width="20.140625" style="2" customWidth="1"/>
    <col min="6921" max="6921" width="15.28515625" style="2" customWidth="1"/>
    <col min="6922" max="6922" width="13.42578125" style="2" customWidth="1"/>
    <col min="6923" max="6923" width="13.7109375" style="2" customWidth="1"/>
    <col min="6924" max="6924" width="20.42578125" style="2" customWidth="1"/>
    <col min="6925" max="6925" width="12.85546875" style="2" customWidth="1"/>
    <col min="6926" max="6926" width="12.42578125" style="2" customWidth="1"/>
    <col min="6927" max="6927" width="14.140625" style="2" customWidth="1"/>
    <col min="6928" max="6928" width="11.28515625" style="2" customWidth="1"/>
    <col min="6929" max="6929" width="14.42578125" style="2" customWidth="1"/>
    <col min="6930" max="6930" width="14" style="2" customWidth="1"/>
    <col min="6931" max="6931" width="7.7109375" style="2" customWidth="1"/>
    <col min="6932" max="6932" width="9.28515625" style="2" customWidth="1"/>
    <col min="6933" max="6934" width="0" style="2" hidden="1" customWidth="1"/>
    <col min="6935" max="7168" width="11.42578125" style="2"/>
    <col min="7169" max="7169" width="20.28515625" style="2" customWidth="1"/>
    <col min="7170" max="7170" width="13.140625" style="2" customWidth="1"/>
    <col min="7171" max="7171" width="38.28515625" style="2" customWidth="1"/>
    <col min="7172" max="7172" width="22.28515625" style="2" customWidth="1"/>
    <col min="7173" max="7173" width="23.7109375" style="2" customWidth="1"/>
    <col min="7174" max="7174" width="34.85546875" style="2" customWidth="1"/>
    <col min="7175" max="7175" width="21.5703125" style="2" customWidth="1"/>
    <col min="7176" max="7176" width="20.140625" style="2" customWidth="1"/>
    <col min="7177" max="7177" width="15.28515625" style="2" customWidth="1"/>
    <col min="7178" max="7178" width="13.42578125" style="2" customWidth="1"/>
    <col min="7179" max="7179" width="13.7109375" style="2" customWidth="1"/>
    <col min="7180" max="7180" width="20.42578125" style="2" customWidth="1"/>
    <col min="7181" max="7181" width="12.85546875" style="2" customWidth="1"/>
    <col min="7182" max="7182" width="12.42578125" style="2" customWidth="1"/>
    <col min="7183" max="7183" width="14.140625" style="2" customWidth="1"/>
    <col min="7184" max="7184" width="11.28515625" style="2" customWidth="1"/>
    <col min="7185" max="7185" width="14.42578125" style="2" customWidth="1"/>
    <col min="7186" max="7186" width="14" style="2" customWidth="1"/>
    <col min="7187" max="7187" width="7.7109375" style="2" customWidth="1"/>
    <col min="7188" max="7188" width="9.28515625" style="2" customWidth="1"/>
    <col min="7189" max="7190" width="0" style="2" hidden="1" customWidth="1"/>
    <col min="7191" max="7424" width="11.42578125" style="2"/>
    <col min="7425" max="7425" width="20.28515625" style="2" customWidth="1"/>
    <col min="7426" max="7426" width="13.140625" style="2" customWidth="1"/>
    <col min="7427" max="7427" width="38.28515625" style="2" customWidth="1"/>
    <col min="7428" max="7428" width="22.28515625" style="2" customWidth="1"/>
    <col min="7429" max="7429" width="23.7109375" style="2" customWidth="1"/>
    <col min="7430" max="7430" width="34.85546875" style="2" customWidth="1"/>
    <col min="7431" max="7431" width="21.5703125" style="2" customWidth="1"/>
    <col min="7432" max="7432" width="20.140625" style="2" customWidth="1"/>
    <col min="7433" max="7433" width="15.28515625" style="2" customWidth="1"/>
    <col min="7434" max="7434" width="13.42578125" style="2" customWidth="1"/>
    <col min="7435" max="7435" width="13.7109375" style="2" customWidth="1"/>
    <col min="7436" max="7436" width="20.42578125" style="2" customWidth="1"/>
    <col min="7437" max="7437" width="12.85546875" style="2" customWidth="1"/>
    <col min="7438" max="7438" width="12.42578125" style="2" customWidth="1"/>
    <col min="7439" max="7439" width="14.140625" style="2" customWidth="1"/>
    <col min="7440" max="7440" width="11.28515625" style="2" customWidth="1"/>
    <col min="7441" max="7441" width="14.42578125" style="2" customWidth="1"/>
    <col min="7442" max="7442" width="14" style="2" customWidth="1"/>
    <col min="7443" max="7443" width="7.7109375" style="2" customWidth="1"/>
    <col min="7444" max="7444" width="9.28515625" style="2" customWidth="1"/>
    <col min="7445" max="7446" width="0" style="2" hidden="1" customWidth="1"/>
    <col min="7447" max="7680" width="11.42578125" style="2"/>
    <col min="7681" max="7681" width="20.28515625" style="2" customWidth="1"/>
    <col min="7682" max="7682" width="13.140625" style="2" customWidth="1"/>
    <col min="7683" max="7683" width="38.28515625" style="2" customWidth="1"/>
    <col min="7684" max="7684" width="22.28515625" style="2" customWidth="1"/>
    <col min="7685" max="7685" width="23.7109375" style="2" customWidth="1"/>
    <col min="7686" max="7686" width="34.85546875" style="2" customWidth="1"/>
    <col min="7687" max="7687" width="21.5703125" style="2" customWidth="1"/>
    <col min="7688" max="7688" width="20.140625" style="2" customWidth="1"/>
    <col min="7689" max="7689" width="15.28515625" style="2" customWidth="1"/>
    <col min="7690" max="7690" width="13.42578125" style="2" customWidth="1"/>
    <col min="7691" max="7691" width="13.7109375" style="2" customWidth="1"/>
    <col min="7692" max="7692" width="20.42578125" style="2" customWidth="1"/>
    <col min="7693" max="7693" width="12.85546875" style="2" customWidth="1"/>
    <col min="7694" max="7694" width="12.42578125" style="2" customWidth="1"/>
    <col min="7695" max="7695" width="14.140625" style="2" customWidth="1"/>
    <col min="7696" max="7696" width="11.28515625" style="2" customWidth="1"/>
    <col min="7697" max="7697" width="14.42578125" style="2" customWidth="1"/>
    <col min="7698" max="7698" width="14" style="2" customWidth="1"/>
    <col min="7699" max="7699" width="7.7109375" style="2" customWidth="1"/>
    <col min="7700" max="7700" width="9.28515625" style="2" customWidth="1"/>
    <col min="7701" max="7702" width="0" style="2" hidden="1" customWidth="1"/>
    <col min="7703" max="7936" width="11.42578125" style="2"/>
    <col min="7937" max="7937" width="20.28515625" style="2" customWidth="1"/>
    <col min="7938" max="7938" width="13.140625" style="2" customWidth="1"/>
    <col min="7939" max="7939" width="38.28515625" style="2" customWidth="1"/>
    <col min="7940" max="7940" width="22.28515625" style="2" customWidth="1"/>
    <col min="7941" max="7941" width="23.7109375" style="2" customWidth="1"/>
    <col min="7942" max="7942" width="34.85546875" style="2" customWidth="1"/>
    <col min="7943" max="7943" width="21.5703125" style="2" customWidth="1"/>
    <col min="7944" max="7944" width="20.140625" style="2" customWidth="1"/>
    <col min="7945" max="7945" width="15.28515625" style="2" customWidth="1"/>
    <col min="7946" max="7946" width="13.42578125" style="2" customWidth="1"/>
    <col min="7947" max="7947" width="13.7109375" style="2" customWidth="1"/>
    <col min="7948" max="7948" width="20.42578125" style="2" customWidth="1"/>
    <col min="7949" max="7949" width="12.85546875" style="2" customWidth="1"/>
    <col min="7950" max="7950" width="12.42578125" style="2" customWidth="1"/>
    <col min="7951" max="7951" width="14.140625" style="2" customWidth="1"/>
    <col min="7952" max="7952" width="11.28515625" style="2" customWidth="1"/>
    <col min="7953" max="7953" width="14.42578125" style="2" customWidth="1"/>
    <col min="7954" max="7954" width="14" style="2" customWidth="1"/>
    <col min="7955" max="7955" width="7.7109375" style="2" customWidth="1"/>
    <col min="7956" max="7956" width="9.28515625" style="2" customWidth="1"/>
    <col min="7957" max="7958" width="0" style="2" hidden="1" customWidth="1"/>
    <col min="7959" max="8192" width="11.42578125" style="2"/>
    <col min="8193" max="8193" width="20.28515625" style="2" customWidth="1"/>
    <col min="8194" max="8194" width="13.140625" style="2" customWidth="1"/>
    <col min="8195" max="8195" width="38.28515625" style="2" customWidth="1"/>
    <col min="8196" max="8196" width="22.28515625" style="2" customWidth="1"/>
    <col min="8197" max="8197" width="23.7109375" style="2" customWidth="1"/>
    <col min="8198" max="8198" width="34.85546875" style="2" customWidth="1"/>
    <col min="8199" max="8199" width="21.5703125" style="2" customWidth="1"/>
    <col min="8200" max="8200" width="20.140625" style="2" customWidth="1"/>
    <col min="8201" max="8201" width="15.28515625" style="2" customWidth="1"/>
    <col min="8202" max="8202" width="13.42578125" style="2" customWidth="1"/>
    <col min="8203" max="8203" width="13.7109375" style="2" customWidth="1"/>
    <col min="8204" max="8204" width="20.42578125" style="2" customWidth="1"/>
    <col min="8205" max="8205" width="12.85546875" style="2" customWidth="1"/>
    <col min="8206" max="8206" width="12.42578125" style="2" customWidth="1"/>
    <col min="8207" max="8207" width="14.140625" style="2" customWidth="1"/>
    <col min="8208" max="8208" width="11.28515625" style="2" customWidth="1"/>
    <col min="8209" max="8209" width="14.42578125" style="2" customWidth="1"/>
    <col min="8210" max="8210" width="14" style="2" customWidth="1"/>
    <col min="8211" max="8211" width="7.7109375" style="2" customWidth="1"/>
    <col min="8212" max="8212" width="9.28515625" style="2" customWidth="1"/>
    <col min="8213" max="8214" width="0" style="2" hidden="1" customWidth="1"/>
    <col min="8215" max="8448" width="11.42578125" style="2"/>
    <col min="8449" max="8449" width="20.28515625" style="2" customWidth="1"/>
    <col min="8450" max="8450" width="13.140625" style="2" customWidth="1"/>
    <col min="8451" max="8451" width="38.28515625" style="2" customWidth="1"/>
    <col min="8452" max="8452" width="22.28515625" style="2" customWidth="1"/>
    <col min="8453" max="8453" width="23.7109375" style="2" customWidth="1"/>
    <col min="8454" max="8454" width="34.85546875" style="2" customWidth="1"/>
    <col min="8455" max="8455" width="21.5703125" style="2" customWidth="1"/>
    <col min="8456" max="8456" width="20.140625" style="2" customWidth="1"/>
    <col min="8457" max="8457" width="15.28515625" style="2" customWidth="1"/>
    <col min="8458" max="8458" width="13.42578125" style="2" customWidth="1"/>
    <col min="8459" max="8459" width="13.7109375" style="2" customWidth="1"/>
    <col min="8460" max="8460" width="20.42578125" style="2" customWidth="1"/>
    <col min="8461" max="8461" width="12.85546875" style="2" customWidth="1"/>
    <col min="8462" max="8462" width="12.42578125" style="2" customWidth="1"/>
    <col min="8463" max="8463" width="14.140625" style="2" customWidth="1"/>
    <col min="8464" max="8464" width="11.28515625" style="2" customWidth="1"/>
    <col min="8465" max="8465" width="14.42578125" style="2" customWidth="1"/>
    <col min="8466" max="8466" width="14" style="2" customWidth="1"/>
    <col min="8467" max="8467" width="7.7109375" style="2" customWidth="1"/>
    <col min="8468" max="8468" width="9.28515625" style="2" customWidth="1"/>
    <col min="8469" max="8470" width="0" style="2" hidden="1" customWidth="1"/>
    <col min="8471" max="8704" width="11.42578125" style="2"/>
    <col min="8705" max="8705" width="20.28515625" style="2" customWidth="1"/>
    <col min="8706" max="8706" width="13.140625" style="2" customWidth="1"/>
    <col min="8707" max="8707" width="38.28515625" style="2" customWidth="1"/>
    <col min="8708" max="8708" width="22.28515625" style="2" customWidth="1"/>
    <col min="8709" max="8709" width="23.7109375" style="2" customWidth="1"/>
    <col min="8710" max="8710" width="34.85546875" style="2" customWidth="1"/>
    <col min="8711" max="8711" width="21.5703125" style="2" customWidth="1"/>
    <col min="8712" max="8712" width="20.140625" style="2" customWidth="1"/>
    <col min="8713" max="8713" width="15.28515625" style="2" customWidth="1"/>
    <col min="8714" max="8714" width="13.42578125" style="2" customWidth="1"/>
    <col min="8715" max="8715" width="13.7109375" style="2" customWidth="1"/>
    <col min="8716" max="8716" width="20.42578125" style="2" customWidth="1"/>
    <col min="8717" max="8717" width="12.85546875" style="2" customWidth="1"/>
    <col min="8718" max="8718" width="12.42578125" style="2" customWidth="1"/>
    <col min="8719" max="8719" width="14.140625" style="2" customWidth="1"/>
    <col min="8720" max="8720" width="11.28515625" style="2" customWidth="1"/>
    <col min="8721" max="8721" width="14.42578125" style="2" customWidth="1"/>
    <col min="8722" max="8722" width="14" style="2" customWidth="1"/>
    <col min="8723" max="8723" width="7.7109375" style="2" customWidth="1"/>
    <col min="8724" max="8724" width="9.28515625" style="2" customWidth="1"/>
    <col min="8725" max="8726" width="0" style="2" hidden="1" customWidth="1"/>
    <col min="8727" max="8960" width="11.42578125" style="2"/>
    <col min="8961" max="8961" width="20.28515625" style="2" customWidth="1"/>
    <col min="8962" max="8962" width="13.140625" style="2" customWidth="1"/>
    <col min="8963" max="8963" width="38.28515625" style="2" customWidth="1"/>
    <col min="8964" max="8964" width="22.28515625" style="2" customWidth="1"/>
    <col min="8965" max="8965" width="23.7109375" style="2" customWidth="1"/>
    <col min="8966" max="8966" width="34.85546875" style="2" customWidth="1"/>
    <col min="8967" max="8967" width="21.5703125" style="2" customWidth="1"/>
    <col min="8968" max="8968" width="20.140625" style="2" customWidth="1"/>
    <col min="8969" max="8969" width="15.28515625" style="2" customWidth="1"/>
    <col min="8970" max="8970" width="13.42578125" style="2" customWidth="1"/>
    <col min="8971" max="8971" width="13.7109375" style="2" customWidth="1"/>
    <col min="8972" max="8972" width="20.42578125" style="2" customWidth="1"/>
    <col min="8973" max="8973" width="12.85546875" style="2" customWidth="1"/>
    <col min="8974" max="8974" width="12.42578125" style="2" customWidth="1"/>
    <col min="8975" max="8975" width="14.140625" style="2" customWidth="1"/>
    <col min="8976" max="8976" width="11.28515625" style="2" customWidth="1"/>
    <col min="8977" max="8977" width="14.42578125" style="2" customWidth="1"/>
    <col min="8978" max="8978" width="14" style="2" customWidth="1"/>
    <col min="8979" max="8979" width="7.7109375" style="2" customWidth="1"/>
    <col min="8980" max="8980" width="9.28515625" style="2" customWidth="1"/>
    <col min="8981" max="8982" width="0" style="2" hidden="1" customWidth="1"/>
    <col min="8983" max="9216" width="11.42578125" style="2"/>
    <col min="9217" max="9217" width="20.28515625" style="2" customWidth="1"/>
    <col min="9218" max="9218" width="13.140625" style="2" customWidth="1"/>
    <col min="9219" max="9219" width="38.28515625" style="2" customWidth="1"/>
    <col min="9220" max="9220" width="22.28515625" style="2" customWidth="1"/>
    <col min="9221" max="9221" width="23.7109375" style="2" customWidth="1"/>
    <col min="9222" max="9222" width="34.85546875" style="2" customWidth="1"/>
    <col min="9223" max="9223" width="21.5703125" style="2" customWidth="1"/>
    <col min="9224" max="9224" width="20.140625" style="2" customWidth="1"/>
    <col min="9225" max="9225" width="15.28515625" style="2" customWidth="1"/>
    <col min="9226" max="9226" width="13.42578125" style="2" customWidth="1"/>
    <col min="9227" max="9227" width="13.7109375" style="2" customWidth="1"/>
    <col min="9228" max="9228" width="20.42578125" style="2" customWidth="1"/>
    <col min="9229" max="9229" width="12.85546875" style="2" customWidth="1"/>
    <col min="9230" max="9230" width="12.42578125" style="2" customWidth="1"/>
    <col min="9231" max="9231" width="14.140625" style="2" customWidth="1"/>
    <col min="9232" max="9232" width="11.28515625" style="2" customWidth="1"/>
    <col min="9233" max="9233" width="14.42578125" style="2" customWidth="1"/>
    <col min="9234" max="9234" width="14" style="2" customWidth="1"/>
    <col min="9235" max="9235" width="7.7109375" style="2" customWidth="1"/>
    <col min="9236" max="9236" width="9.28515625" style="2" customWidth="1"/>
    <col min="9237" max="9238" width="0" style="2" hidden="1" customWidth="1"/>
    <col min="9239" max="9472" width="11.42578125" style="2"/>
    <col min="9473" max="9473" width="20.28515625" style="2" customWidth="1"/>
    <col min="9474" max="9474" width="13.140625" style="2" customWidth="1"/>
    <col min="9475" max="9475" width="38.28515625" style="2" customWidth="1"/>
    <col min="9476" max="9476" width="22.28515625" style="2" customWidth="1"/>
    <col min="9477" max="9477" width="23.7109375" style="2" customWidth="1"/>
    <col min="9478" max="9478" width="34.85546875" style="2" customWidth="1"/>
    <col min="9479" max="9479" width="21.5703125" style="2" customWidth="1"/>
    <col min="9480" max="9480" width="20.140625" style="2" customWidth="1"/>
    <col min="9481" max="9481" width="15.28515625" style="2" customWidth="1"/>
    <col min="9482" max="9482" width="13.42578125" style="2" customWidth="1"/>
    <col min="9483" max="9483" width="13.7109375" style="2" customWidth="1"/>
    <col min="9484" max="9484" width="20.42578125" style="2" customWidth="1"/>
    <col min="9485" max="9485" width="12.85546875" style="2" customWidth="1"/>
    <col min="9486" max="9486" width="12.42578125" style="2" customWidth="1"/>
    <col min="9487" max="9487" width="14.140625" style="2" customWidth="1"/>
    <col min="9488" max="9488" width="11.28515625" style="2" customWidth="1"/>
    <col min="9489" max="9489" width="14.42578125" style="2" customWidth="1"/>
    <col min="9490" max="9490" width="14" style="2" customWidth="1"/>
    <col min="9491" max="9491" width="7.7109375" style="2" customWidth="1"/>
    <col min="9492" max="9492" width="9.28515625" style="2" customWidth="1"/>
    <col min="9493" max="9494" width="0" style="2" hidden="1" customWidth="1"/>
    <col min="9495" max="9728" width="11.42578125" style="2"/>
    <col min="9729" max="9729" width="20.28515625" style="2" customWidth="1"/>
    <col min="9730" max="9730" width="13.140625" style="2" customWidth="1"/>
    <col min="9731" max="9731" width="38.28515625" style="2" customWidth="1"/>
    <col min="9732" max="9732" width="22.28515625" style="2" customWidth="1"/>
    <col min="9733" max="9733" width="23.7109375" style="2" customWidth="1"/>
    <col min="9734" max="9734" width="34.85546875" style="2" customWidth="1"/>
    <col min="9735" max="9735" width="21.5703125" style="2" customWidth="1"/>
    <col min="9736" max="9736" width="20.140625" style="2" customWidth="1"/>
    <col min="9737" max="9737" width="15.28515625" style="2" customWidth="1"/>
    <col min="9738" max="9738" width="13.42578125" style="2" customWidth="1"/>
    <col min="9739" max="9739" width="13.7109375" style="2" customWidth="1"/>
    <col min="9740" max="9740" width="20.42578125" style="2" customWidth="1"/>
    <col min="9741" max="9741" width="12.85546875" style="2" customWidth="1"/>
    <col min="9742" max="9742" width="12.42578125" style="2" customWidth="1"/>
    <col min="9743" max="9743" width="14.140625" style="2" customWidth="1"/>
    <col min="9744" max="9744" width="11.28515625" style="2" customWidth="1"/>
    <col min="9745" max="9745" width="14.42578125" style="2" customWidth="1"/>
    <col min="9746" max="9746" width="14" style="2" customWidth="1"/>
    <col min="9747" max="9747" width="7.7109375" style="2" customWidth="1"/>
    <col min="9748" max="9748" width="9.28515625" style="2" customWidth="1"/>
    <col min="9749" max="9750" width="0" style="2" hidden="1" customWidth="1"/>
    <col min="9751" max="9984" width="11.42578125" style="2"/>
    <col min="9985" max="9985" width="20.28515625" style="2" customWidth="1"/>
    <col min="9986" max="9986" width="13.140625" style="2" customWidth="1"/>
    <col min="9987" max="9987" width="38.28515625" style="2" customWidth="1"/>
    <col min="9988" max="9988" width="22.28515625" style="2" customWidth="1"/>
    <col min="9989" max="9989" width="23.7109375" style="2" customWidth="1"/>
    <col min="9990" max="9990" width="34.85546875" style="2" customWidth="1"/>
    <col min="9991" max="9991" width="21.5703125" style="2" customWidth="1"/>
    <col min="9992" max="9992" width="20.140625" style="2" customWidth="1"/>
    <col min="9993" max="9993" width="15.28515625" style="2" customWidth="1"/>
    <col min="9994" max="9994" width="13.42578125" style="2" customWidth="1"/>
    <col min="9995" max="9995" width="13.7109375" style="2" customWidth="1"/>
    <col min="9996" max="9996" width="20.42578125" style="2" customWidth="1"/>
    <col min="9997" max="9997" width="12.85546875" style="2" customWidth="1"/>
    <col min="9998" max="9998" width="12.42578125" style="2" customWidth="1"/>
    <col min="9999" max="9999" width="14.140625" style="2" customWidth="1"/>
    <col min="10000" max="10000" width="11.28515625" style="2" customWidth="1"/>
    <col min="10001" max="10001" width="14.42578125" style="2" customWidth="1"/>
    <col min="10002" max="10002" width="14" style="2" customWidth="1"/>
    <col min="10003" max="10003" width="7.7109375" style="2" customWidth="1"/>
    <col min="10004" max="10004" width="9.28515625" style="2" customWidth="1"/>
    <col min="10005" max="10006" width="0" style="2" hidden="1" customWidth="1"/>
    <col min="10007" max="10240" width="11.42578125" style="2"/>
    <col min="10241" max="10241" width="20.28515625" style="2" customWidth="1"/>
    <col min="10242" max="10242" width="13.140625" style="2" customWidth="1"/>
    <col min="10243" max="10243" width="38.28515625" style="2" customWidth="1"/>
    <col min="10244" max="10244" width="22.28515625" style="2" customWidth="1"/>
    <col min="10245" max="10245" width="23.7109375" style="2" customWidth="1"/>
    <col min="10246" max="10246" width="34.85546875" style="2" customWidth="1"/>
    <col min="10247" max="10247" width="21.5703125" style="2" customWidth="1"/>
    <col min="10248" max="10248" width="20.140625" style="2" customWidth="1"/>
    <col min="10249" max="10249" width="15.28515625" style="2" customWidth="1"/>
    <col min="10250" max="10250" width="13.42578125" style="2" customWidth="1"/>
    <col min="10251" max="10251" width="13.7109375" style="2" customWidth="1"/>
    <col min="10252" max="10252" width="20.42578125" style="2" customWidth="1"/>
    <col min="10253" max="10253" width="12.85546875" style="2" customWidth="1"/>
    <col min="10254" max="10254" width="12.42578125" style="2" customWidth="1"/>
    <col min="10255" max="10255" width="14.140625" style="2" customWidth="1"/>
    <col min="10256" max="10256" width="11.28515625" style="2" customWidth="1"/>
    <col min="10257" max="10257" width="14.42578125" style="2" customWidth="1"/>
    <col min="10258" max="10258" width="14" style="2" customWidth="1"/>
    <col min="10259" max="10259" width="7.7109375" style="2" customWidth="1"/>
    <col min="10260" max="10260" width="9.28515625" style="2" customWidth="1"/>
    <col min="10261" max="10262" width="0" style="2" hidden="1" customWidth="1"/>
    <col min="10263" max="10496" width="11.42578125" style="2"/>
    <col min="10497" max="10497" width="20.28515625" style="2" customWidth="1"/>
    <col min="10498" max="10498" width="13.140625" style="2" customWidth="1"/>
    <col min="10499" max="10499" width="38.28515625" style="2" customWidth="1"/>
    <col min="10500" max="10500" width="22.28515625" style="2" customWidth="1"/>
    <col min="10501" max="10501" width="23.7109375" style="2" customWidth="1"/>
    <col min="10502" max="10502" width="34.85546875" style="2" customWidth="1"/>
    <col min="10503" max="10503" width="21.5703125" style="2" customWidth="1"/>
    <col min="10504" max="10504" width="20.140625" style="2" customWidth="1"/>
    <col min="10505" max="10505" width="15.28515625" style="2" customWidth="1"/>
    <col min="10506" max="10506" width="13.42578125" style="2" customWidth="1"/>
    <col min="10507" max="10507" width="13.7109375" style="2" customWidth="1"/>
    <col min="10508" max="10508" width="20.42578125" style="2" customWidth="1"/>
    <col min="10509" max="10509" width="12.85546875" style="2" customWidth="1"/>
    <col min="10510" max="10510" width="12.42578125" style="2" customWidth="1"/>
    <col min="10511" max="10511" width="14.140625" style="2" customWidth="1"/>
    <col min="10512" max="10512" width="11.28515625" style="2" customWidth="1"/>
    <col min="10513" max="10513" width="14.42578125" style="2" customWidth="1"/>
    <col min="10514" max="10514" width="14" style="2" customWidth="1"/>
    <col min="10515" max="10515" width="7.7109375" style="2" customWidth="1"/>
    <col min="10516" max="10516" width="9.28515625" style="2" customWidth="1"/>
    <col min="10517" max="10518" width="0" style="2" hidden="1" customWidth="1"/>
    <col min="10519" max="10752" width="11.42578125" style="2"/>
    <col min="10753" max="10753" width="20.28515625" style="2" customWidth="1"/>
    <col min="10754" max="10754" width="13.140625" style="2" customWidth="1"/>
    <col min="10755" max="10755" width="38.28515625" style="2" customWidth="1"/>
    <col min="10756" max="10756" width="22.28515625" style="2" customWidth="1"/>
    <col min="10757" max="10757" width="23.7109375" style="2" customWidth="1"/>
    <col min="10758" max="10758" width="34.85546875" style="2" customWidth="1"/>
    <col min="10759" max="10759" width="21.5703125" style="2" customWidth="1"/>
    <col min="10760" max="10760" width="20.140625" style="2" customWidth="1"/>
    <col min="10761" max="10761" width="15.28515625" style="2" customWidth="1"/>
    <col min="10762" max="10762" width="13.42578125" style="2" customWidth="1"/>
    <col min="10763" max="10763" width="13.7109375" style="2" customWidth="1"/>
    <col min="10764" max="10764" width="20.42578125" style="2" customWidth="1"/>
    <col min="10765" max="10765" width="12.85546875" style="2" customWidth="1"/>
    <col min="10766" max="10766" width="12.42578125" style="2" customWidth="1"/>
    <col min="10767" max="10767" width="14.140625" style="2" customWidth="1"/>
    <col min="10768" max="10768" width="11.28515625" style="2" customWidth="1"/>
    <col min="10769" max="10769" width="14.42578125" style="2" customWidth="1"/>
    <col min="10770" max="10770" width="14" style="2" customWidth="1"/>
    <col min="10771" max="10771" width="7.7109375" style="2" customWidth="1"/>
    <col min="10772" max="10772" width="9.28515625" style="2" customWidth="1"/>
    <col min="10773" max="10774" width="0" style="2" hidden="1" customWidth="1"/>
    <col min="10775" max="11008" width="11.42578125" style="2"/>
    <col min="11009" max="11009" width="20.28515625" style="2" customWidth="1"/>
    <col min="11010" max="11010" width="13.140625" style="2" customWidth="1"/>
    <col min="11011" max="11011" width="38.28515625" style="2" customWidth="1"/>
    <col min="11012" max="11012" width="22.28515625" style="2" customWidth="1"/>
    <col min="11013" max="11013" width="23.7109375" style="2" customWidth="1"/>
    <col min="11014" max="11014" width="34.85546875" style="2" customWidth="1"/>
    <col min="11015" max="11015" width="21.5703125" style="2" customWidth="1"/>
    <col min="11016" max="11016" width="20.140625" style="2" customWidth="1"/>
    <col min="11017" max="11017" width="15.28515625" style="2" customWidth="1"/>
    <col min="11018" max="11018" width="13.42578125" style="2" customWidth="1"/>
    <col min="11019" max="11019" width="13.7109375" style="2" customWidth="1"/>
    <col min="11020" max="11020" width="20.42578125" style="2" customWidth="1"/>
    <col min="11021" max="11021" width="12.85546875" style="2" customWidth="1"/>
    <col min="11022" max="11022" width="12.42578125" style="2" customWidth="1"/>
    <col min="11023" max="11023" width="14.140625" style="2" customWidth="1"/>
    <col min="11024" max="11024" width="11.28515625" style="2" customWidth="1"/>
    <col min="11025" max="11025" width="14.42578125" style="2" customWidth="1"/>
    <col min="11026" max="11026" width="14" style="2" customWidth="1"/>
    <col min="11027" max="11027" width="7.7109375" style="2" customWidth="1"/>
    <col min="11028" max="11028" width="9.28515625" style="2" customWidth="1"/>
    <col min="11029" max="11030" width="0" style="2" hidden="1" customWidth="1"/>
    <col min="11031" max="11264" width="11.42578125" style="2"/>
    <col min="11265" max="11265" width="20.28515625" style="2" customWidth="1"/>
    <col min="11266" max="11266" width="13.140625" style="2" customWidth="1"/>
    <col min="11267" max="11267" width="38.28515625" style="2" customWidth="1"/>
    <col min="11268" max="11268" width="22.28515625" style="2" customWidth="1"/>
    <col min="11269" max="11269" width="23.7109375" style="2" customWidth="1"/>
    <col min="11270" max="11270" width="34.85546875" style="2" customWidth="1"/>
    <col min="11271" max="11271" width="21.5703125" style="2" customWidth="1"/>
    <col min="11272" max="11272" width="20.140625" style="2" customWidth="1"/>
    <col min="11273" max="11273" width="15.28515625" style="2" customWidth="1"/>
    <col min="11274" max="11274" width="13.42578125" style="2" customWidth="1"/>
    <col min="11275" max="11275" width="13.7109375" style="2" customWidth="1"/>
    <col min="11276" max="11276" width="20.42578125" style="2" customWidth="1"/>
    <col min="11277" max="11277" width="12.85546875" style="2" customWidth="1"/>
    <col min="11278" max="11278" width="12.42578125" style="2" customWidth="1"/>
    <col min="11279" max="11279" width="14.140625" style="2" customWidth="1"/>
    <col min="11280" max="11280" width="11.28515625" style="2" customWidth="1"/>
    <col min="11281" max="11281" width="14.42578125" style="2" customWidth="1"/>
    <col min="11282" max="11282" width="14" style="2" customWidth="1"/>
    <col min="11283" max="11283" width="7.7109375" style="2" customWidth="1"/>
    <col min="11284" max="11284" width="9.28515625" style="2" customWidth="1"/>
    <col min="11285" max="11286" width="0" style="2" hidden="1" customWidth="1"/>
    <col min="11287" max="11520" width="11.42578125" style="2"/>
    <col min="11521" max="11521" width="20.28515625" style="2" customWidth="1"/>
    <col min="11522" max="11522" width="13.140625" style="2" customWidth="1"/>
    <col min="11523" max="11523" width="38.28515625" style="2" customWidth="1"/>
    <col min="11524" max="11524" width="22.28515625" style="2" customWidth="1"/>
    <col min="11525" max="11525" width="23.7109375" style="2" customWidth="1"/>
    <col min="11526" max="11526" width="34.85546875" style="2" customWidth="1"/>
    <col min="11527" max="11527" width="21.5703125" style="2" customWidth="1"/>
    <col min="11528" max="11528" width="20.140625" style="2" customWidth="1"/>
    <col min="11529" max="11529" width="15.28515625" style="2" customWidth="1"/>
    <col min="11530" max="11530" width="13.42578125" style="2" customWidth="1"/>
    <col min="11531" max="11531" width="13.7109375" style="2" customWidth="1"/>
    <col min="11532" max="11532" width="20.42578125" style="2" customWidth="1"/>
    <col min="11533" max="11533" width="12.85546875" style="2" customWidth="1"/>
    <col min="11534" max="11534" width="12.42578125" style="2" customWidth="1"/>
    <col min="11535" max="11535" width="14.140625" style="2" customWidth="1"/>
    <col min="11536" max="11536" width="11.28515625" style="2" customWidth="1"/>
    <col min="11537" max="11537" width="14.42578125" style="2" customWidth="1"/>
    <col min="11538" max="11538" width="14" style="2" customWidth="1"/>
    <col min="11539" max="11539" width="7.7109375" style="2" customWidth="1"/>
    <col min="11540" max="11540" width="9.28515625" style="2" customWidth="1"/>
    <col min="11541" max="11542" width="0" style="2" hidden="1" customWidth="1"/>
    <col min="11543" max="11776" width="11.42578125" style="2"/>
    <col min="11777" max="11777" width="20.28515625" style="2" customWidth="1"/>
    <col min="11778" max="11778" width="13.140625" style="2" customWidth="1"/>
    <col min="11779" max="11779" width="38.28515625" style="2" customWidth="1"/>
    <col min="11780" max="11780" width="22.28515625" style="2" customWidth="1"/>
    <col min="11781" max="11781" width="23.7109375" style="2" customWidth="1"/>
    <col min="11782" max="11782" width="34.85546875" style="2" customWidth="1"/>
    <col min="11783" max="11783" width="21.5703125" style="2" customWidth="1"/>
    <col min="11784" max="11784" width="20.140625" style="2" customWidth="1"/>
    <col min="11785" max="11785" width="15.28515625" style="2" customWidth="1"/>
    <col min="11786" max="11786" width="13.42578125" style="2" customWidth="1"/>
    <col min="11787" max="11787" width="13.7109375" style="2" customWidth="1"/>
    <col min="11788" max="11788" width="20.42578125" style="2" customWidth="1"/>
    <col min="11789" max="11789" width="12.85546875" style="2" customWidth="1"/>
    <col min="11790" max="11790" width="12.42578125" style="2" customWidth="1"/>
    <col min="11791" max="11791" width="14.140625" style="2" customWidth="1"/>
    <col min="11792" max="11792" width="11.28515625" style="2" customWidth="1"/>
    <col min="11793" max="11793" width="14.42578125" style="2" customWidth="1"/>
    <col min="11794" max="11794" width="14" style="2" customWidth="1"/>
    <col min="11795" max="11795" width="7.7109375" style="2" customWidth="1"/>
    <col min="11796" max="11796" width="9.28515625" style="2" customWidth="1"/>
    <col min="11797" max="11798" width="0" style="2" hidden="1" customWidth="1"/>
    <col min="11799" max="12032" width="11.42578125" style="2"/>
    <col min="12033" max="12033" width="20.28515625" style="2" customWidth="1"/>
    <col min="12034" max="12034" width="13.140625" style="2" customWidth="1"/>
    <col min="12035" max="12035" width="38.28515625" style="2" customWidth="1"/>
    <col min="12036" max="12036" width="22.28515625" style="2" customWidth="1"/>
    <col min="12037" max="12037" width="23.7109375" style="2" customWidth="1"/>
    <col min="12038" max="12038" width="34.85546875" style="2" customWidth="1"/>
    <col min="12039" max="12039" width="21.5703125" style="2" customWidth="1"/>
    <col min="12040" max="12040" width="20.140625" style="2" customWidth="1"/>
    <col min="12041" max="12041" width="15.28515625" style="2" customWidth="1"/>
    <col min="12042" max="12042" width="13.42578125" style="2" customWidth="1"/>
    <col min="12043" max="12043" width="13.7109375" style="2" customWidth="1"/>
    <col min="12044" max="12044" width="20.42578125" style="2" customWidth="1"/>
    <col min="12045" max="12045" width="12.85546875" style="2" customWidth="1"/>
    <col min="12046" max="12046" width="12.42578125" style="2" customWidth="1"/>
    <col min="12047" max="12047" width="14.140625" style="2" customWidth="1"/>
    <col min="12048" max="12048" width="11.28515625" style="2" customWidth="1"/>
    <col min="12049" max="12049" width="14.42578125" style="2" customWidth="1"/>
    <col min="12050" max="12050" width="14" style="2" customWidth="1"/>
    <col min="12051" max="12051" width="7.7109375" style="2" customWidth="1"/>
    <col min="12052" max="12052" width="9.28515625" style="2" customWidth="1"/>
    <col min="12053" max="12054" width="0" style="2" hidden="1" customWidth="1"/>
    <col min="12055" max="12288" width="11.42578125" style="2"/>
    <col min="12289" max="12289" width="20.28515625" style="2" customWidth="1"/>
    <col min="12290" max="12290" width="13.140625" style="2" customWidth="1"/>
    <col min="12291" max="12291" width="38.28515625" style="2" customWidth="1"/>
    <col min="12292" max="12292" width="22.28515625" style="2" customWidth="1"/>
    <col min="12293" max="12293" width="23.7109375" style="2" customWidth="1"/>
    <col min="12294" max="12294" width="34.85546875" style="2" customWidth="1"/>
    <col min="12295" max="12295" width="21.5703125" style="2" customWidth="1"/>
    <col min="12296" max="12296" width="20.140625" style="2" customWidth="1"/>
    <col min="12297" max="12297" width="15.28515625" style="2" customWidth="1"/>
    <col min="12298" max="12298" width="13.42578125" style="2" customWidth="1"/>
    <col min="12299" max="12299" width="13.7109375" style="2" customWidth="1"/>
    <col min="12300" max="12300" width="20.42578125" style="2" customWidth="1"/>
    <col min="12301" max="12301" width="12.85546875" style="2" customWidth="1"/>
    <col min="12302" max="12302" width="12.42578125" style="2" customWidth="1"/>
    <col min="12303" max="12303" width="14.140625" style="2" customWidth="1"/>
    <col min="12304" max="12304" width="11.28515625" style="2" customWidth="1"/>
    <col min="12305" max="12305" width="14.42578125" style="2" customWidth="1"/>
    <col min="12306" max="12306" width="14" style="2" customWidth="1"/>
    <col min="12307" max="12307" width="7.7109375" style="2" customWidth="1"/>
    <col min="12308" max="12308" width="9.28515625" style="2" customWidth="1"/>
    <col min="12309" max="12310" width="0" style="2" hidden="1" customWidth="1"/>
    <col min="12311" max="12544" width="11.42578125" style="2"/>
    <col min="12545" max="12545" width="20.28515625" style="2" customWidth="1"/>
    <col min="12546" max="12546" width="13.140625" style="2" customWidth="1"/>
    <col min="12547" max="12547" width="38.28515625" style="2" customWidth="1"/>
    <col min="12548" max="12548" width="22.28515625" style="2" customWidth="1"/>
    <col min="12549" max="12549" width="23.7109375" style="2" customWidth="1"/>
    <col min="12550" max="12550" width="34.85546875" style="2" customWidth="1"/>
    <col min="12551" max="12551" width="21.5703125" style="2" customWidth="1"/>
    <col min="12552" max="12552" width="20.140625" style="2" customWidth="1"/>
    <col min="12553" max="12553" width="15.28515625" style="2" customWidth="1"/>
    <col min="12554" max="12554" width="13.42578125" style="2" customWidth="1"/>
    <col min="12555" max="12555" width="13.7109375" style="2" customWidth="1"/>
    <col min="12556" max="12556" width="20.42578125" style="2" customWidth="1"/>
    <col min="12557" max="12557" width="12.85546875" style="2" customWidth="1"/>
    <col min="12558" max="12558" width="12.42578125" style="2" customWidth="1"/>
    <col min="12559" max="12559" width="14.140625" style="2" customWidth="1"/>
    <col min="12560" max="12560" width="11.28515625" style="2" customWidth="1"/>
    <col min="12561" max="12561" width="14.42578125" style="2" customWidth="1"/>
    <col min="12562" max="12562" width="14" style="2" customWidth="1"/>
    <col min="12563" max="12563" width="7.7109375" style="2" customWidth="1"/>
    <col min="12564" max="12564" width="9.28515625" style="2" customWidth="1"/>
    <col min="12565" max="12566" width="0" style="2" hidden="1" customWidth="1"/>
    <col min="12567" max="12800" width="11.42578125" style="2"/>
    <col min="12801" max="12801" width="20.28515625" style="2" customWidth="1"/>
    <col min="12802" max="12802" width="13.140625" style="2" customWidth="1"/>
    <col min="12803" max="12803" width="38.28515625" style="2" customWidth="1"/>
    <col min="12804" max="12804" width="22.28515625" style="2" customWidth="1"/>
    <col min="12805" max="12805" width="23.7109375" style="2" customWidth="1"/>
    <col min="12806" max="12806" width="34.85546875" style="2" customWidth="1"/>
    <col min="12807" max="12807" width="21.5703125" style="2" customWidth="1"/>
    <col min="12808" max="12808" width="20.140625" style="2" customWidth="1"/>
    <col min="12809" max="12809" width="15.28515625" style="2" customWidth="1"/>
    <col min="12810" max="12810" width="13.42578125" style="2" customWidth="1"/>
    <col min="12811" max="12811" width="13.7109375" style="2" customWidth="1"/>
    <col min="12812" max="12812" width="20.42578125" style="2" customWidth="1"/>
    <col min="12813" max="12813" width="12.85546875" style="2" customWidth="1"/>
    <col min="12814" max="12814" width="12.42578125" style="2" customWidth="1"/>
    <col min="12815" max="12815" width="14.140625" style="2" customWidth="1"/>
    <col min="12816" max="12816" width="11.28515625" style="2" customWidth="1"/>
    <col min="12817" max="12817" width="14.42578125" style="2" customWidth="1"/>
    <col min="12818" max="12818" width="14" style="2" customWidth="1"/>
    <col min="12819" max="12819" width="7.7109375" style="2" customWidth="1"/>
    <col min="12820" max="12820" width="9.28515625" style="2" customWidth="1"/>
    <col min="12821" max="12822" width="0" style="2" hidden="1" customWidth="1"/>
    <col min="12823" max="13056" width="11.42578125" style="2"/>
    <col min="13057" max="13057" width="20.28515625" style="2" customWidth="1"/>
    <col min="13058" max="13058" width="13.140625" style="2" customWidth="1"/>
    <col min="13059" max="13059" width="38.28515625" style="2" customWidth="1"/>
    <col min="13060" max="13060" width="22.28515625" style="2" customWidth="1"/>
    <col min="13061" max="13061" width="23.7109375" style="2" customWidth="1"/>
    <col min="13062" max="13062" width="34.85546875" style="2" customWidth="1"/>
    <col min="13063" max="13063" width="21.5703125" style="2" customWidth="1"/>
    <col min="13064" max="13064" width="20.140625" style="2" customWidth="1"/>
    <col min="13065" max="13065" width="15.28515625" style="2" customWidth="1"/>
    <col min="13066" max="13066" width="13.42578125" style="2" customWidth="1"/>
    <col min="13067" max="13067" width="13.7109375" style="2" customWidth="1"/>
    <col min="13068" max="13068" width="20.42578125" style="2" customWidth="1"/>
    <col min="13069" max="13069" width="12.85546875" style="2" customWidth="1"/>
    <col min="13070" max="13070" width="12.42578125" style="2" customWidth="1"/>
    <col min="13071" max="13071" width="14.140625" style="2" customWidth="1"/>
    <col min="13072" max="13072" width="11.28515625" style="2" customWidth="1"/>
    <col min="13073" max="13073" width="14.42578125" style="2" customWidth="1"/>
    <col min="13074" max="13074" width="14" style="2" customWidth="1"/>
    <col min="13075" max="13075" width="7.7109375" style="2" customWidth="1"/>
    <col min="13076" max="13076" width="9.28515625" style="2" customWidth="1"/>
    <col min="13077" max="13078" width="0" style="2" hidden="1" customWidth="1"/>
    <col min="13079" max="13312" width="11.42578125" style="2"/>
    <col min="13313" max="13313" width="20.28515625" style="2" customWidth="1"/>
    <col min="13314" max="13314" width="13.140625" style="2" customWidth="1"/>
    <col min="13315" max="13315" width="38.28515625" style="2" customWidth="1"/>
    <col min="13316" max="13316" width="22.28515625" style="2" customWidth="1"/>
    <col min="13317" max="13317" width="23.7109375" style="2" customWidth="1"/>
    <col min="13318" max="13318" width="34.85546875" style="2" customWidth="1"/>
    <col min="13319" max="13319" width="21.5703125" style="2" customWidth="1"/>
    <col min="13320" max="13320" width="20.140625" style="2" customWidth="1"/>
    <col min="13321" max="13321" width="15.28515625" style="2" customWidth="1"/>
    <col min="13322" max="13322" width="13.42578125" style="2" customWidth="1"/>
    <col min="13323" max="13323" width="13.7109375" style="2" customWidth="1"/>
    <col min="13324" max="13324" width="20.42578125" style="2" customWidth="1"/>
    <col min="13325" max="13325" width="12.85546875" style="2" customWidth="1"/>
    <col min="13326" max="13326" width="12.42578125" style="2" customWidth="1"/>
    <col min="13327" max="13327" width="14.140625" style="2" customWidth="1"/>
    <col min="13328" max="13328" width="11.28515625" style="2" customWidth="1"/>
    <col min="13329" max="13329" width="14.42578125" style="2" customWidth="1"/>
    <col min="13330" max="13330" width="14" style="2" customWidth="1"/>
    <col min="13331" max="13331" width="7.7109375" style="2" customWidth="1"/>
    <col min="13332" max="13332" width="9.28515625" style="2" customWidth="1"/>
    <col min="13333" max="13334" width="0" style="2" hidden="1" customWidth="1"/>
    <col min="13335" max="13568" width="11.42578125" style="2"/>
    <col min="13569" max="13569" width="20.28515625" style="2" customWidth="1"/>
    <col min="13570" max="13570" width="13.140625" style="2" customWidth="1"/>
    <col min="13571" max="13571" width="38.28515625" style="2" customWidth="1"/>
    <col min="13572" max="13572" width="22.28515625" style="2" customWidth="1"/>
    <col min="13573" max="13573" width="23.7109375" style="2" customWidth="1"/>
    <col min="13574" max="13574" width="34.85546875" style="2" customWidth="1"/>
    <col min="13575" max="13575" width="21.5703125" style="2" customWidth="1"/>
    <col min="13576" max="13576" width="20.140625" style="2" customWidth="1"/>
    <col min="13577" max="13577" width="15.28515625" style="2" customWidth="1"/>
    <col min="13578" max="13578" width="13.42578125" style="2" customWidth="1"/>
    <col min="13579" max="13579" width="13.7109375" style="2" customWidth="1"/>
    <col min="13580" max="13580" width="20.42578125" style="2" customWidth="1"/>
    <col min="13581" max="13581" width="12.85546875" style="2" customWidth="1"/>
    <col min="13582" max="13582" width="12.42578125" style="2" customWidth="1"/>
    <col min="13583" max="13583" width="14.140625" style="2" customWidth="1"/>
    <col min="13584" max="13584" width="11.28515625" style="2" customWidth="1"/>
    <col min="13585" max="13585" width="14.42578125" style="2" customWidth="1"/>
    <col min="13586" max="13586" width="14" style="2" customWidth="1"/>
    <col min="13587" max="13587" width="7.7109375" style="2" customWidth="1"/>
    <col min="13588" max="13588" width="9.28515625" style="2" customWidth="1"/>
    <col min="13589" max="13590" width="0" style="2" hidden="1" customWidth="1"/>
    <col min="13591" max="13824" width="11.42578125" style="2"/>
    <col min="13825" max="13825" width="20.28515625" style="2" customWidth="1"/>
    <col min="13826" max="13826" width="13.140625" style="2" customWidth="1"/>
    <col min="13827" max="13827" width="38.28515625" style="2" customWidth="1"/>
    <col min="13828" max="13828" width="22.28515625" style="2" customWidth="1"/>
    <col min="13829" max="13829" width="23.7109375" style="2" customWidth="1"/>
    <col min="13830" max="13830" width="34.85546875" style="2" customWidth="1"/>
    <col min="13831" max="13831" width="21.5703125" style="2" customWidth="1"/>
    <col min="13832" max="13832" width="20.140625" style="2" customWidth="1"/>
    <col min="13833" max="13833" width="15.28515625" style="2" customWidth="1"/>
    <col min="13834" max="13834" width="13.42578125" style="2" customWidth="1"/>
    <col min="13835" max="13835" width="13.7109375" style="2" customWidth="1"/>
    <col min="13836" max="13836" width="20.42578125" style="2" customWidth="1"/>
    <col min="13837" max="13837" width="12.85546875" style="2" customWidth="1"/>
    <col min="13838" max="13838" width="12.42578125" style="2" customWidth="1"/>
    <col min="13839" max="13839" width="14.140625" style="2" customWidth="1"/>
    <col min="13840" max="13840" width="11.28515625" style="2" customWidth="1"/>
    <col min="13841" max="13841" width="14.42578125" style="2" customWidth="1"/>
    <col min="13842" max="13842" width="14" style="2" customWidth="1"/>
    <col min="13843" max="13843" width="7.7109375" style="2" customWidth="1"/>
    <col min="13844" max="13844" width="9.28515625" style="2" customWidth="1"/>
    <col min="13845" max="13846" width="0" style="2" hidden="1" customWidth="1"/>
    <col min="13847" max="14080" width="11.42578125" style="2"/>
    <col min="14081" max="14081" width="20.28515625" style="2" customWidth="1"/>
    <col min="14082" max="14082" width="13.140625" style="2" customWidth="1"/>
    <col min="14083" max="14083" width="38.28515625" style="2" customWidth="1"/>
    <col min="14084" max="14084" width="22.28515625" style="2" customWidth="1"/>
    <col min="14085" max="14085" width="23.7109375" style="2" customWidth="1"/>
    <col min="14086" max="14086" width="34.85546875" style="2" customWidth="1"/>
    <col min="14087" max="14087" width="21.5703125" style="2" customWidth="1"/>
    <col min="14088" max="14088" width="20.140625" style="2" customWidth="1"/>
    <col min="14089" max="14089" width="15.28515625" style="2" customWidth="1"/>
    <col min="14090" max="14090" width="13.42578125" style="2" customWidth="1"/>
    <col min="14091" max="14091" width="13.7109375" style="2" customWidth="1"/>
    <col min="14092" max="14092" width="20.42578125" style="2" customWidth="1"/>
    <col min="14093" max="14093" width="12.85546875" style="2" customWidth="1"/>
    <col min="14094" max="14094" width="12.42578125" style="2" customWidth="1"/>
    <col min="14095" max="14095" width="14.140625" style="2" customWidth="1"/>
    <col min="14096" max="14096" width="11.28515625" style="2" customWidth="1"/>
    <col min="14097" max="14097" width="14.42578125" style="2" customWidth="1"/>
    <col min="14098" max="14098" width="14" style="2" customWidth="1"/>
    <col min="14099" max="14099" width="7.7109375" style="2" customWidth="1"/>
    <col min="14100" max="14100" width="9.28515625" style="2" customWidth="1"/>
    <col min="14101" max="14102" width="0" style="2" hidden="1" customWidth="1"/>
    <col min="14103" max="14336" width="11.42578125" style="2"/>
    <col min="14337" max="14337" width="20.28515625" style="2" customWidth="1"/>
    <col min="14338" max="14338" width="13.140625" style="2" customWidth="1"/>
    <col min="14339" max="14339" width="38.28515625" style="2" customWidth="1"/>
    <col min="14340" max="14340" width="22.28515625" style="2" customWidth="1"/>
    <col min="14341" max="14341" width="23.7109375" style="2" customWidth="1"/>
    <col min="14342" max="14342" width="34.85546875" style="2" customWidth="1"/>
    <col min="14343" max="14343" width="21.5703125" style="2" customWidth="1"/>
    <col min="14344" max="14344" width="20.140625" style="2" customWidth="1"/>
    <col min="14345" max="14345" width="15.28515625" style="2" customWidth="1"/>
    <col min="14346" max="14346" width="13.42578125" style="2" customWidth="1"/>
    <col min="14347" max="14347" width="13.7109375" style="2" customWidth="1"/>
    <col min="14348" max="14348" width="20.42578125" style="2" customWidth="1"/>
    <col min="14349" max="14349" width="12.85546875" style="2" customWidth="1"/>
    <col min="14350" max="14350" width="12.42578125" style="2" customWidth="1"/>
    <col min="14351" max="14351" width="14.140625" style="2" customWidth="1"/>
    <col min="14352" max="14352" width="11.28515625" style="2" customWidth="1"/>
    <col min="14353" max="14353" width="14.42578125" style="2" customWidth="1"/>
    <col min="14354" max="14354" width="14" style="2" customWidth="1"/>
    <col min="14355" max="14355" width="7.7109375" style="2" customWidth="1"/>
    <col min="14356" max="14356" width="9.28515625" style="2" customWidth="1"/>
    <col min="14357" max="14358" width="0" style="2" hidden="1" customWidth="1"/>
    <col min="14359" max="14592" width="11.42578125" style="2"/>
    <col min="14593" max="14593" width="20.28515625" style="2" customWidth="1"/>
    <col min="14594" max="14594" width="13.140625" style="2" customWidth="1"/>
    <col min="14595" max="14595" width="38.28515625" style="2" customWidth="1"/>
    <col min="14596" max="14596" width="22.28515625" style="2" customWidth="1"/>
    <col min="14597" max="14597" width="23.7109375" style="2" customWidth="1"/>
    <col min="14598" max="14598" width="34.85546875" style="2" customWidth="1"/>
    <col min="14599" max="14599" width="21.5703125" style="2" customWidth="1"/>
    <col min="14600" max="14600" width="20.140625" style="2" customWidth="1"/>
    <col min="14601" max="14601" width="15.28515625" style="2" customWidth="1"/>
    <col min="14602" max="14602" width="13.42578125" style="2" customWidth="1"/>
    <col min="14603" max="14603" width="13.7109375" style="2" customWidth="1"/>
    <col min="14604" max="14604" width="20.42578125" style="2" customWidth="1"/>
    <col min="14605" max="14605" width="12.85546875" style="2" customWidth="1"/>
    <col min="14606" max="14606" width="12.42578125" style="2" customWidth="1"/>
    <col min="14607" max="14607" width="14.140625" style="2" customWidth="1"/>
    <col min="14608" max="14608" width="11.28515625" style="2" customWidth="1"/>
    <col min="14609" max="14609" width="14.42578125" style="2" customWidth="1"/>
    <col min="14610" max="14610" width="14" style="2" customWidth="1"/>
    <col min="14611" max="14611" width="7.7109375" style="2" customWidth="1"/>
    <col min="14612" max="14612" width="9.28515625" style="2" customWidth="1"/>
    <col min="14613" max="14614" width="0" style="2" hidden="1" customWidth="1"/>
    <col min="14615" max="14848" width="11.42578125" style="2"/>
    <col min="14849" max="14849" width="20.28515625" style="2" customWidth="1"/>
    <col min="14850" max="14850" width="13.140625" style="2" customWidth="1"/>
    <col min="14851" max="14851" width="38.28515625" style="2" customWidth="1"/>
    <col min="14852" max="14852" width="22.28515625" style="2" customWidth="1"/>
    <col min="14853" max="14853" width="23.7109375" style="2" customWidth="1"/>
    <col min="14854" max="14854" width="34.85546875" style="2" customWidth="1"/>
    <col min="14855" max="14855" width="21.5703125" style="2" customWidth="1"/>
    <col min="14856" max="14856" width="20.140625" style="2" customWidth="1"/>
    <col min="14857" max="14857" width="15.28515625" style="2" customWidth="1"/>
    <col min="14858" max="14858" width="13.42578125" style="2" customWidth="1"/>
    <col min="14859" max="14859" width="13.7109375" style="2" customWidth="1"/>
    <col min="14860" max="14860" width="20.42578125" style="2" customWidth="1"/>
    <col min="14861" max="14861" width="12.85546875" style="2" customWidth="1"/>
    <col min="14862" max="14862" width="12.42578125" style="2" customWidth="1"/>
    <col min="14863" max="14863" width="14.140625" style="2" customWidth="1"/>
    <col min="14864" max="14864" width="11.28515625" style="2" customWidth="1"/>
    <col min="14865" max="14865" width="14.42578125" style="2" customWidth="1"/>
    <col min="14866" max="14866" width="14" style="2" customWidth="1"/>
    <col min="14867" max="14867" width="7.7109375" style="2" customWidth="1"/>
    <col min="14868" max="14868" width="9.28515625" style="2" customWidth="1"/>
    <col min="14869" max="14870" width="0" style="2" hidden="1" customWidth="1"/>
    <col min="14871" max="15104" width="11.42578125" style="2"/>
    <col min="15105" max="15105" width="20.28515625" style="2" customWidth="1"/>
    <col min="15106" max="15106" width="13.140625" style="2" customWidth="1"/>
    <col min="15107" max="15107" width="38.28515625" style="2" customWidth="1"/>
    <col min="15108" max="15108" width="22.28515625" style="2" customWidth="1"/>
    <col min="15109" max="15109" width="23.7109375" style="2" customWidth="1"/>
    <col min="15110" max="15110" width="34.85546875" style="2" customWidth="1"/>
    <col min="15111" max="15111" width="21.5703125" style="2" customWidth="1"/>
    <col min="15112" max="15112" width="20.140625" style="2" customWidth="1"/>
    <col min="15113" max="15113" width="15.28515625" style="2" customWidth="1"/>
    <col min="15114" max="15114" width="13.42578125" style="2" customWidth="1"/>
    <col min="15115" max="15115" width="13.7109375" style="2" customWidth="1"/>
    <col min="15116" max="15116" width="20.42578125" style="2" customWidth="1"/>
    <col min="15117" max="15117" width="12.85546875" style="2" customWidth="1"/>
    <col min="15118" max="15118" width="12.42578125" style="2" customWidth="1"/>
    <col min="15119" max="15119" width="14.140625" style="2" customWidth="1"/>
    <col min="15120" max="15120" width="11.28515625" style="2" customWidth="1"/>
    <col min="15121" max="15121" width="14.42578125" style="2" customWidth="1"/>
    <col min="15122" max="15122" width="14" style="2" customWidth="1"/>
    <col min="15123" max="15123" width="7.7109375" style="2" customWidth="1"/>
    <col min="15124" max="15124" width="9.28515625" style="2" customWidth="1"/>
    <col min="15125" max="15126" width="0" style="2" hidden="1" customWidth="1"/>
    <col min="15127" max="15360" width="11.42578125" style="2"/>
    <col min="15361" max="15361" width="20.28515625" style="2" customWidth="1"/>
    <col min="15362" max="15362" width="13.140625" style="2" customWidth="1"/>
    <col min="15363" max="15363" width="38.28515625" style="2" customWidth="1"/>
    <col min="15364" max="15364" width="22.28515625" style="2" customWidth="1"/>
    <col min="15365" max="15365" width="23.7109375" style="2" customWidth="1"/>
    <col min="15366" max="15366" width="34.85546875" style="2" customWidth="1"/>
    <col min="15367" max="15367" width="21.5703125" style="2" customWidth="1"/>
    <col min="15368" max="15368" width="20.140625" style="2" customWidth="1"/>
    <col min="15369" max="15369" width="15.28515625" style="2" customWidth="1"/>
    <col min="15370" max="15370" width="13.42578125" style="2" customWidth="1"/>
    <col min="15371" max="15371" width="13.7109375" style="2" customWidth="1"/>
    <col min="15372" max="15372" width="20.42578125" style="2" customWidth="1"/>
    <col min="15373" max="15373" width="12.85546875" style="2" customWidth="1"/>
    <col min="15374" max="15374" width="12.42578125" style="2" customWidth="1"/>
    <col min="15375" max="15375" width="14.140625" style="2" customWidth="1"/>
    <col min="15376" max="15376" width="11.28515625" style="2" customWidth="1"/>
    <col min="15377" max="15377" width="14.42578125" style="2" customWidth="1"/>
    <col min="15378" max="15378" width="14" style="2" customWidth="1"/>
    <col min="15379" max="15379" width="7.7109375" style="2" customWidth="1"/>
    <col min="15380" max="15380" width="9.28515625" style="2" customWidth="1"/>
    <col min="15381" max="15382" width="0" style="2" hidden="1" customWidth="1"/>
    <col min="15383" max="15616" width="11.42578125" style="2"/>
    <col min="15617" max="15617" width="20.28515625" style="2" customWidth="1"/>
    <col min="15618" max="15618" width="13.140625" style="2" customWidth="1"/>
    <col min="15619" max="15619" width="38.28515625" style="2" customWidth="1"/>
    <col min="15620" max="15620" width="22.28515625" style="2" customWidth="1"/>
    <col min="15621" max="15621" width="23.7109375" style="2" customWidth="1"/>
    <col min="15622" max="15622" width="34.85546875" style="2" customWidth="1"/>
    <col min="15623" max="15623" width="21.5703125" style="2" customWidth="1"/>
    <col min="15624" max="15624" width="20.140625" style="2" customWidth="1"/>
    <col min="15625" max="15625" width="15.28515625" style="2" customWidth="1"/>
    <col min="15626" max="15626" width="13.42578125" style="2" customWidth="1"/>
    <col min="15627" max="15627" width="13.7109375" style="2" customWidth="1"/>
    <col min="15628" max="15628" width="20.42578125" style="2" customWidth="1"/>
    <col min="15629" max="15629" width="12.85546875" style="2" customWidth="1"/>
    <col min="15630" max="15630" width="12.42578125" style="2" customWidth="1"/>
    <col min="15631" max="15631" width="14.140625" style="2" customWidth="1"/>
    <col min="15632" max="15632" width="11.28515625" style="2" customWidth="1"/>
    <col min="15633" max="15633" width="14.42578125" style="2" customWidth="1"/>
    <col min="15634" max="15634" width="14" style="2" customWidth="1"/>
    <col min="15635" max="15635" width="7.7109375" style="2" customWidth="1"/>
    <col min="15636" max="15636" width="9.28515625" style="2" customWidth="1"/>
    <col min="15637" max="15638" width="0" style="2" hidden="1" customWidth="1"/>
    <col min="15639" max="15872" width="11.42578125" style="2"/>
    <col min="15873" max="15873" width="20.28515625" style="2" customWidth="1"/>
    <col min="15874" max="15874" width="13.140625" style="2" customWidth="1"/>
    <col min="15875" max="15875" width="38.28515625" style="2" customWidth="1"/>
    <col min="15876" max="15876" width="22.28515625" style="2" customWidth="1"/>
    <col min="15877" max="15877" width="23.7109375" style="2" customWidth="1"/>
    <col min="15878" max="15878" width="34.85546875" style="2" customWidth="1"/>
    <col min="15879" max="15879" width="21.5703125" style="2" customWidth="1"/>
    <col min="15880" max="15880" width="20.140625" style="2" customWidth="1"/>
    <col min="15881" max="15881" width="15.28515625" style="2" customWidth="1"/>
    <col min="15882" max="15882" width="13.42578125" style="2" customWidth="1"/>
    <col min="15883" max="15883" width="13.7109375" style="2" customWidth="1"/>
    <col min="15884" max="15884" width="20.42578125" style="2" customWidth="1"/>
    <col min="15885" max="15885" width="12.85546875" style="2" customWidth="1"/>
    <col min="15886" max="15886" width="12.42578125" style="2" customWidth="1"/>
    <col min="15887" max="15887" width="14.140625" style="2" customWidth="1"/>
    <col min="15888" max="15888" width="11.28515625" style="2" customWidth="1"/>
    <col min="15889" max="15889" width="14.42578125" style="2" customWidth="1"/>
    <col min="15890" max="15890" width="14" style="2" customWidth="1"/>
    <col min="15891" max="15891" width="7.7109375" style="2" customWidth="1"/>
    <col min="15892" max="15892" width="9.28515625" style="2" customWidth="1"/>
    <col min="15893" max="15894" width="0" style="2" hidden="1" customWidth="1"/>
    <col min="15895" max="16128" width="11.42578125" style="2"/>
    <col min="16129" max="16129" width="20.28515625" style="2" customWidth="1"/>
    <col min="16130" max="16130" width="13.140625" style="2" customWidth="1"/>
    <col min="16131" max="16131" width="38.28515625" style="2" customWidth="1"/>
    <col min="16132" max="16132" width="22.28515625" style="2" customWidth="1"/>
    <col min="16133" max="16133" width="23.7109375" style="2" customWidth="1"/>
    <col min="16134" max="16134" width="34.85546875" style="2" customWidth="1"/>
    <col min="16135" max="16135" width="21.5703125" style="2" customWidth="1"/>
    <col min="16136" max="16136" width="20.140625" style="2" customWidth="1"/>
    <col min="16137" max="16137" width="15.28515625" style="2" customWidth="1"/>
    <col min="16138" max="16138" width="13.42578125" style="2" customWidth="1"/>
    <col min="16139" max="16139" width="13.7109375" style="2" customWidth="1"/>
    <col min="16140" max="16140" width="20.42578125" style="2" customWidth="1"/>
    <col min="16141" max="16141" width="12.85546875" style="2" customWidth="1"/>
    <col min="16142" max="16142" width="12.42578125" style="2" customWidth="1"/>
    <col min="16143" max="16143" width="14.140625" style="2" customWidth="1"/>
    <col min="16144" max="16144" width="11.28515625" style="2" customWidth="1"/>
    <col min="16145" max="16145" width="14.42578125" style="2" customWidth="1"/>
    <col min="16146" max="16146" width="14" style="2" customWidth="1"/>
    <col min="16147" max="16147" width="7.7109375" style="2" customWidth="1"/>
    <col min="16148" max="16148" width="9.28515625" style="2" customWidth="1"/>
    <col min="16149" max="16150" width="0" style="2" hidden="1" customWidth="1"/>
    <col min="16151" max="16384" width="11.42578125" style="2"/>
  </cols>
  <sheetData>
    <row r="1" spans="1:35" ht="15" customHeight="1" x14ac:dyDescent="0.25">
      <c r="A1" s="276" t="s">
        <v>0</v>
      </c>
      <c r="B1" s="277"/>
      <c r="C1" s="277"/>
      <c r="D1" s="277"/>
      <c r="E1" s="277"/>
      <c r="F1" s="277"/>
      <c r="G1" s="277"/>
      <c r="H1" s="277"/>
      <c r="I1" s="277"/>
      <c r="J1" s="277"/>
      <c r="K1" s="277"/>
      <c r="L1" s="277"/>
      <c r="M1" s="277"/>
      <c r="N1" s="277"/>
      <c r="O1" s="277"/>
      <c r="P1" s="277"/>
      <c r="Q1" s="277"/>
      <c r="R1" s="277"/>
      <c r="S1" s="277"/>
      <c r="T1" s="278"/>
      <c r="U1" s="1"/>
      <c r="V1" s="1"/>
    </row>
    <row r="2" spans="1:35" ht="15" customHeight="1" x14ac:dyDescent="0.25">
      <c r="A2" s="279" t="s">
        <v>1</v>
      </c>
      <c r="B2" s="280"/>
      <c r="C2" s="280"/>
      <c r="D2" s="280"/>
      <c r="E2" s="280"/>
      <c r="F2" s="280"/>
      <c r="G2" s="280"/>
      <c r="H2" s="280"/>
      <c r="I2" s="280"/>
      <c r="J2" s="280"/>
      <c r="K2" s="280"/>
      <c r="L2" s="280"/>
      <c r="M2" s="280"/>
      <c r="N2" s="280"/>
      <c r="O2" s="280"/>
      <c r="P2" s="280"/>
      <c r="Q2" s="280"/>
      <c r="R2" s="280"/>
      <c r="S2" s="280"/>
      <c r="T2" s="281"/>
      <c r="U2" s="1"/>
      <c r="V2" s="1"/>
    </row>
    <row r="3" spans="1:35" ht="15" customHeight="1" x14ac:dyDescent="0.25">
      <c r="A3" s="279"/>
      <c r="B3" s="280"/>
      <c r="C3" s="280"/>
      <c r="D3" s="280"/>
      <c r="E3" s="280"/>
      <c r="F3" s="280"/>
      <c r="G3" s="280"/>
      <c r="H3" s="280"/>
      <c r="I3" s="280"/>
      <c r="J3" s="280"/>
      <c r="K3" s="280"/>
      <c r="L3" s="280"/>
      <c r="M3" s="280"/>
      <c r="N3" s="280"/>
      <c r="O3" s="280"/>
      <c r="P3" s="280"/>
      <c r="Q3" s="280"/>
      <c r="R3" s="280"/>
      <c r="S3" s="280"/>
      <c r="T3" s="281"/>
      <c r="U3" s="1"/>
      <c r="V3" s="1"/>
    </row>
    <row r="4" spans="1:35" ht="15" x14ac:dyDescent="0.25">
      <c r="A4" s="279"/>
      <c r="B4" s="280"/>
      <c r="C4" s="280"/>
      <c r="D4" s="280"/>
      <c r="E4" s="280"/>
      <c r="F4" s="280"/>
      <c r="G4" s="280"/>
      <c r="H4" s="280"/>
      <c r="I4" s="280"/>
      <c r="J4" s="280"/>
      <c r="K4" s="280"/>
      <c r="L4" s="280"/>
      <c r="M4" s="280"/>
      <c r="N4" s="280"/>
      <c r="O4" s="280"/>
      <c r="P4" s="280"/>
      <c r="Q4" s="280"/>
      <c r="R4" s="280"/>
      <c r="S4" s="280"/>
      <c r="T4" s="281"/>
      <c r="U4" s="1"/>
      <c r="V4" s="1"/>
    </row>
    <row r="5" spans="1:35" ht="15.75" x14ac:dyDescent="0.25">
      <c r="A5" s="271" t="s">
        <v>2</v>
      </c>
      <c r="B5" s="272"/>
      <c r="C5" s="272"/>
      <c r="D5" s="272"/>
      <c r="E5" s="272"/>
      <c r="F5" s="272"/>
      <c r="G5" s="272"/>
      <c r="H5" s="272"/>
      <c r="I5" s="272"/>
      <c r="J5" s="272"/>
      <c r="K5" s="272"/>
      <c r="L5" s="272"/>
      <c r="M5" s="272"/>
      <c r="N5" s="3"/>
      <c r="O5" s="3"/>
      <c r="P5" s="3"/>
      <c r="Q5" s="3"/>
      <c r="R5" s="3"/>
      <c r="S5" s="4"/>
      <c r="T5" s="5"/>
      <c r="U5" s="1"/>
      <c r="V5" s="1"/>
    </row>
    <row r="6" spans="1:35" ht="15.75" x14ac:dyDescent="0.25">
      <c r="A6" s="271" t="s">
        <v>285</v>
      </c>
      <c r="B6" s="272"/>
      <c r="C6" s="272"/>
      <c r="D6" s="272"/>
      <c r="E6" s="272"/>
      <c r="F6" s="272"/>
      <c r="G6" s="272"/>
      <c r="H6" s="272"/>
      <c r="I6" s="272"/>
      <c r="J6" s="272"/>
      <c r="K6" s="272"/>
      <c r="L6" s="272"/>
      <c r="M6" s="272"/>
      <c r="N6" s="3"/>
      <c r="O6" s="3"/>
      <c r="P6" s="3"/>
      <c r="Q6" s="3"/>
      <c r="R6" s="3"/>
      <c r="S6" s="4"/>
      <c r="T6" s="5"/>
      <c r="U6" s="1"/>
      <c r="V6" s="1"/>
    </row>
    <row r="7" spans="1:35" ht="15.75" x14ac:dyDescent="0.25">
      <c r="A7" s="271" t="s">
        <v>3</v>
      </c>
      <c r="B7" s="272"/>
      <c r="C7" s="272"/>
      <c r="D7" s="272"/>
      <c r="E7" s="272"/>
      <c r="F7" s="272"/>
      <c r="G7" s="272"/>
      <c r="H7" s="272"/>
      <c r="I7" s="272"/>
      <c r="J7" s="272"/>
      <c r="K7" s="272"/>
      <c r="L7" s="272"/>
      <c r="M7" s="272"/>
      <c r="N7" s="3"/>
      <c r="O7" s="3"/>
      <c r="P7" s="3"/>
      <c r="Q7" s="3"/>
      <c r="R7" s="3"/>
      <c r="S7" s="4"/>
      <c r="T7" s="5"/>
      <c r="U7" s="1"/>
      <c r="V7" s="1"/>
    </row>
    <row r="8" spans="1:35" ht="15.75" x14ac:dyDescent="0.25">
      <c r="A8" s="271" t="s">
        <v>4</v>
      </c>
      <c r="B8" s="272"/>
      <c r="C8" s="272"/>
      <c r="D8" s="272"/>
      <c r="E8" s="272"/>
      <c r="F8" s="272"/>
      <c r="G8" s="272"/>
      <c r="H8" s="272"/>
      <c r="I8" s="272"/>
      <c r="J8" s="272"/>
      <c r="K8" s="272"/>
      <c r="L8" s="272"/>
      <c r="M8" s="272"/>
      <c r="N8" s="3"/>
      <c r="O8" s="3"/>
      <c r="P8" s="3"/>
      <c r="Q8" s="3"/>
      <c r="R8" s="3"/>
      <c r="S8" s="4"/>
      <c r="T8" s="5"/>
      <c r="U8" s="1"/>
      <c r="V8" s="1"/>
    </row>
    <row r="9" spans="1:35" ht="16.5" thickBot="1" x14ac:dyDescent="0.3">
      <c r="A9" s="271" t="s">
        <v>5</v>
      </c>
      <c r="B9" s="272"/>
      <c r="C9" s="272"/>
      <c r="D9" s="272"/>
      <c r="E9" s="272"/>
      <c r="F9" s="272"/>
      <c r="G9" s="272"/>
      <c r="H9" s="272"/>
      <c r="I9" s="272"/>
      <c r="J9" s="272"/>
      <c r="K9" s="272"/>
      <c r="L9" s="272"/>
      <c r="M9" s="272"/>
      <c r="N9" s="3"/>
      <c r="O9" s="3"/>
      <c r="P9" s="3"/>
      <c r="Q9" s="3"/>
      <c r="R9" s="3"/>
      <c r="S9" s="4"/>
      <c r="T9" s="5"/>
      <c r="U9" s="1"/>
      <c r="V9" s="1"/>
    </row>
    <row r="10" spans="1:35" ht="16.5" thickBot="1" x14ac:dyDescent="0.3">
      <c r="A10" s="271" t="s">
        <v>6</v>
      </c>
      <c r="B10" s="272"/>
      <c r="C10" s="272"/>
      <c r="D10" s="272"/>
      <c r="E10" s="272"/>
      <c r="F10" s="272"/>
      <c r="G10" s="272"/>
      <c r="H10" s="272"/>
      <c r="I10" s="272"/>
      <c r="J10" s="272"/>
      <c r="K10" s="272"/>
      <c r="L10" s="272"/>
      <c r="M10" s="272"/>
      <c r="N10" s="272"/>
      <c r="O10" s="272"/>
      <c r="P10" s="272"/>
      <c r="Q10" s="272"/>
      <c r="R10" s="273"/>
      <c r="S10" s="274">
        <v>43266</v>
      </c>
      <c r="T10" s="274"/>
      <c r="U10" s="1"/>
      <c r="V10" s="1"/>
    </row>
    <row r="11" spans="1:35" ht="18.75" customHeight="1" x14ac:dyDescent="0.25">
      <c r="A11" s="271" t="s">
        <v>7</v>
      </c>
      <c r="B11" s="272"/>
      <c r="C11" s="272"/>
      <c r="D11" s="272"/>
      <c r="E11" s="272"/>
      <c r="F11" s="272"/>
      <c r="G11" s="272"/>
      <c r="H11" s="272"/>
      <c r="I11" s="272"/>
      <c r="J11" s="272"/>
      <c r="K11" s="272"/>
      <c r="L11" s="272"/>
      <c r="M11" s="272"/>
      <c r="N11" s="272"/>
      <c r="O11" s="272"/>
      <c r="P11" s="272"/>
      <c r="Q11" s="272"/>
      <c r="R11" s="273"/>
      <c r="S11" s="275">
        <v>43920</v>
      </c>
      <c r="T11" s="275"/>
      <c r="U11" s="1"/>
      <c r="V11" s="1"/>
    </row>
    <row r="12" spans="1:35" ht="65.25" customHeight="1" x14ac:dyDescent="0.2">
      <c r="A12" s="258" t="s">
        <v>8</v>
      </c>
      <c r="B12" s="270" t="s">
        <v>9</v>
      </c>
      <c r="C12" s="270" t="s">
        <v>10</v>
      </c>
      <c r="D12" s="270" t="s">
        <v>11</v>
      </c>
      <c r="E12" s="270" t="s">
        <v>12</v>
      </c>
      <c r="F12" s="258" t="s">
        <v>13</v>
      </c>
      <c r="G12" s="269" t="s">
        <v>14</v>
      </c>
      <c r="H12" s="258" t="s">
        <v>15</v>
      </c>
      <c r="I12" s="258" t="s">
        <v>16</v>
      </c>
      <c r="J12" s="258" t="s">
        <v>17</v>
      </c>
      <c r="K12" s="258" t="s">
        <v>18</v>
      </c>
      <c r="L12" s="258" t="s">
        <v>19</v>
      </c>
      <c r="M12" s="268" t="s">
        <v>20</v>
      </c>
      <c r="N12" s="258" t="s">
        <v>21</v>
      </c>
      <c r="O12" s="268" t="s">
        <v>22</v>
      </c>
      <c r="P12" s="268" t="s">
        <v>23</v>
      </c>
      <c r="Q12" s="268" t="s">
        <v>24</v>
      </c>
      <c r="R12" s="268" t="s">
        <v>25</v>
      </c>
      <c r="S12" s="258" t="s">
        <v>26</v>
      </c>
      <c r="T12" s="258"/>
      <c r="U12" s="6"/>
      <c r="V12" s="6"/>
    </row>
    <row r="13" spans="1:35" ht="26.45" customHeight="1" x14ac:dyDescent="0.2">
      <c r="A13" s="258"/>
      <c r="B13" s="270"/>
      <c r="C13" s="270"/>
      <c r="D13" s="270"/>
      <c r="E13" s="270"/>
      <c r="F13" s="258"/>
      <c r="G13" s="269"/>
      <c r="H13" s="258"/>
      <c r="I13" s="258"/>
      <c r="J13" s="258"/>
      <c r="K13" s="258"/>
      <c r="L13" s="258"/>
      <c r="M13" s="268"/>
      <c r="N13" s="258"/>
      <c r="O13" s="268"/>
      <c r="P13" s="268"/>
      <c r="Q13" s="268"/>
      <c r="R13" s="268"/>
      <c r="S13" s="7" t="s">
        <v>27</v>
      </c>
      <c r="T13" s="7" t="s">
        <v>28</v>
      </c>
      <c r="U13" s="6"/>
      <c r="V13" s="6"/>
    </row>
    <row r="14" spans="1:35" ht="242.25" customHeight="1" x14ac:dyDescent="0.2">
      <c r="A14" s="7">
        <v>1</v>
      </c>
      <c r="B14" s="8">
        <v>18001002</v>
      </c>
      <c r="C14" s="9" t="s">
        <v>29</v>
      </c>
      <c r="D14" s="9" t="s">
        <v>30</v>
      </c>
      <c r="E14" s="9" t="s">
        <v>31</v>
      </c>
      <c r="F14" s="10" t="s">
        <v>32</v>
      </c>
      <c r="G14" s="10" t="s">
        <v>33</v>
      </c>
      <c r="H14" s="10" t="s">
        <v>34</v>
      </c>
      <c r="I14" s="7" t="s">
        <v>35</v>
      </c>
      <c r="J14" s="11">
        <v>1</v>
      </c>
      <c r="K14" s="12">
        <f>'[1]Informe Plan de mejoramiento '!K13</f>
        <v>43282</v>
      </c>
      <c r="L14" s="13">
        <v>43374</v>
      </c>
      <c r="M14" s="14">
        <f>(+L14-K14)/7</f>
        <v>13.142857142857142</v>
      </c>
      <c r="N14" s="7">
        <v>100</v>
      </c>
      <c r="O14" s="15">
        <f>IF(N14/J14&gt;1,1,+N14/J14)</f>
        <v>1</v>
      </c>
      <c r="P14" s="16">
        <f>+M14*O14</f>
        <v>13.142857142857142</v>
      </c>
      <c r="Q14" s="16">
        <v>13</v>
      </c>
      <c r="R14" s="16">
        <v>13</v>
      </c>
      <c r="S14" s="7" t="s">
        <v>36</v>
      </c>
      <c r="T14" s="17"/>
      <c r="U14" s="18" t="s">
        <v>37</v>
      </c>
      <c r="V14" s="18" t="s">
        <v>38</v>
      </c>
      <c r="W14" s="19"/>
      <c r="X14" s="20"/>
      <c r="Y14" s="20"/>
      <c r="Z14" s="21"/>
      <c r="AA14" s="22"/>
      <c r="AB14" s="23"/>
      <c r="AC14" s="21"/>
      <c r="AD14" s="21"/>
      <c r="AE14" s="21"/>
      <c r="AF14" s="259"/>
      <c r="AG14" s="259"/>
      <c r="AH14" s="24"/>
      <c r="AI14" s="24"/>
    </row>
    <row r="15" spans="1:35" ht="209.25" customHeight="1" x14ac:dyDescent="0.2">
      <c r="A15" s="7">
        <v>2</v>
      </c>
      <c r="B15" s="8">
        <v>1802002</v>
      </c>
      <c r="C15" s="9" t="s">
        <v>39</v>
      </c>
      <c r="D15" s="9" t="s">
        <v>40</v>
      </c>
      <c r="E15" s="9" t="s">
        <v>41</v>
      </c>
      <c r="F15" s="10" t="s">
        <v>42</v>
      </c>
      <c r="G15" s="10" t="s">
        <v>43</v>
      </c>
      <c r="H15" s="10" t="s">
        <v>44</v>
      </c>
      <c r="I15" s="25" t="s">
        <v>45</v>
      </c>
      <c r="J15" s="25">
        <v>2</v>
      </c>
      <c r="K15" s="13">
        <v>43282</v>
      </c>
      <c r="L15" s="13">
        <v>43465</v>
      </c>
      <c r="M15" s="14">
        <f>ROUND((+L15-K15)/7,)</f>
        <v>26</v>
      </c>
      <c r="N15" s="7">
        <v>2</v>
      </c>
      <c r="O15" s="15">
        <f t="shared" ref="O15:O21" si="0">IF(N15/J15&gt;1,1,+N15/J15)</f>
        <v>1</v>
      </c>
      <c r="P15" s="16">
        <f t="shared" ref="P15:P21" si="1">+M15*O15</f>
        <v>26</v>
      </c>
      <c r="Q15" s="16">
        <f t="shared" ref="Q15:Q21" si="2">IF(L15&lt;=$S$11,P15,0)</f>
        <v>26</v>
      </c>
      <c r="R15" s="16">
        <f>IF($S$11&gt;=L15,M15,0)</f>
        <v>26</v>
      </c>
      <c r="S15" s="7" t="s">
        <v>36</v>
      </c>
      <c r="T15" s="7"/>
      <c r="U15" s="18" t="s">
        <v>46</v>
      </c>
      <c r="V15" s="18" t="s">
        <v>46</v>
      </c>
    </row>
    <row r="16" spans="1:35" ht="249" customHeight="1" x14ac:dyDescent="0.2">
      <c r="A16" s="7">
        <v>3</v>
      </c>
      <c r="B16" s="8">
        <v>1801001</v>
      </c>
      <c r="C16" s="9" t="s">
        <v>39</v>
      </c>
      <c r="D16" s="9" t="s">
        <v>47</v>
      </c>
      <c r="E16" s="9" t="s">
        <v>48</v>
      </c>
      <c r="F16" s="10" t="s">
        <v>49</v>
      </c>
      <c r="G16" s="10" t="s">
        <v>50</v>
      </c>
      <c r="H16" s="10" t="s">
        <v>51</v>
      </c>
      <c r="I16" s="7" t="s">
        <v>35</v>
      </c>
      <c r="J16" s="11">
        <v>1</v>
      </c>
      <c r="K16" s="13">
        <v>43266</v>
      </c>
      <c r="L16" s="13">
        <v>43661</v>
      </c>
      <c r="M16" s="14">
        <f t="shared" ref="M16:M21" si="3">ROUND((+L16-K16)/7,)</f>
        <v>56</v>
      </c>
      <c r="N16" s="11">
        <v>1</v>
      </c>
      <c r="O16" s="15">
        <f t="shared" si="0"/>
        <v>1</v>
      </c>
      <c r="P16" s="16">
        <f t="shared" si="1"/>
        <v>56</v>
      </c>
      <c r="Q16" s="16">
        <v>56</v>
      </c>
      <c r="R16" s="16">
        <v>56</v>
      </c>
      <c r="S16" s="7" t="s">
        <v>36</v>
      </c>
      <c r="T16" s="7"/>
      <c r="U16" s="26"/>
      <c r="V16" s="18" t="s">
        <v>38</v>
      </c>
    </row>
    <row r="17" spans="1:22" ht="388.5" customHeight="1" x14ac:dyDescent="0.2">
      <c r="A17" s="7">
        <v>4</v>
      </c>
      <c r="B17" s="8">
        <v>1802004</v>
      </c>
      <c r="C17" s="9" t="s">
        <v>52</v>
      </c>
      <c r="D17" s="9" t="s">
        <v>53</v>
      </c>
      <c r="E17" s="9" t="s">
        <v>54</v>
      </c>
      <c r="F17" s="10" t="s">
        <v>55</v>
      </c>
      <c r="G17" s="10" t="s">
        <v>56</v>
      </c>
      <c r="H17" s="10" t="s">
        <v>57</v>
      </c>
      <c r="I17" s="7" t="s">
        <v>45</v>
      </c>
      <c r="J17" s="7">
        <v>2</v>
      </c>
      <c r="K17" s="27">
        <v>43282</v>
      </c>
      <c r="L17" s="13">
        <v>43465</v>
      </c>
      <c r="M17" s="14">
        <f t="shared" si="3"/>
        <v>26</v>
      </c>
      <c r="N17" s="7">
        <v>2</v>
      </c>
      <c r="O17" s="15">
        <f t="shared" si="0"/>
        <v>1</v>
      </c>
      <c r="P17" s="16">
        <f t="shared" si="1"/>
        <v>26</v>
      </c>
      <c r="Q17" s="16">
        <f t="shared" si="2"/>
        <v>26</v>
      </c>
      <c r="R17" s="16">
        <f>IF($S$11&gt;=L17,M17,0)</f>
        <v>26</v>
      </c>
      <c r="S17" s="7" t="s">
        <v>36</v>
      </c>
      <c r="T17" s="7"/>
      <c r="U17" s="18" t="s">
        <v>58</v>
      </c>
      <c r="V17" s="18" t="s">
        <v>58</v>
      </c>
    </row>
    <row r="18" spans="1:22" ht="255" x14ac:dyDescent="0.2">
      <c r="A18" s="7">
        <v>5</v>
      </c>
      <c r="B18" s="8">
        <v>1801100</v>
      </c>
      <c r="C18" s="9" t="s">
        <v>59</v>
      </c>
      <c r="D18" s="28" t="s">
        <v>60</v>
      </c>
      <c r="E18" s="28" t="s">
        <v>61</v>
      </c>
      <c r="F18" s="10" t="s">
        <v>62</v>
      </c>
      <c r="G18" s="10" t="s">
        <v>63</v>
      </c>
      <c r="H18" s="10" t="s">
        <v>64</v>
      </c>
      <c r="I18" s="7" t="s">
        <v>65</v>
      </c>
      <c r="J18" s="7">
        <v>2</v>
      </c>
      <c r="K18" s="27">
        <v>43282</v>
      </c>
      <c r="L18" s="13">
        <v>43465</v>
      </c>
      <c r="M18" s="14">
        <f t="shared" si="3"/>
        <v>26</v>
      </c>
      <c r="N18" s="7">
        <v>2</v>
      </c>
      <c r="O18" s="15">
        <f t="shared" si="0"/>
        <v>1</v>
      </c>
      <c r="P18" s="16">
        <f t="shared" si="1"/>
        <v>26</v>
      </c>
      <c r="Q18" s="16">
        <f t="shared" si="2"/>
        <v>26</v>
      </c>
      <c r="R18" s="16">
        <f>IF($S$11&gt;=L18,M18,0)</f>
        <v>26</v>
      </c>
      <c r="S18" s="7" t="s">
        <v>36</v>
      </c>
      <c r="T18" s="6"/>
      <c r="U18" s="18" t="s">
        <v>66</v>
      </c>
      <c r="V18" s="18" t="s">
        <v>67</v>
      </c>
    </row>
    <row r="19" spans="1:22" ht="230.25" customHeight="1" x14ac:dyDescent="0.2">
      <c r="A19" s="7">
        <v>6</v>
      </c>
      <c r="B19" s="8">
        <v>1802002</v>
      </c>
      <c r="C19" s="9" t="s">
        <v>68</v>
      </c>
      <c r="D19" s="8" t="s">
        <v>69</v>
      </c>
      <c r="E19" s="8" t="s">
        <v>70</v>
      </c>
      <c r="F19" s="10" t="s">
        <v>71</v>
      </c>
      <c r="G19" s="10" t="s">
        <v>72</v>
      </c>
      <c r="H19" s="10" t="s">
        <v>64</v>
      </c>
      <c r="I19" s="7" t="s">
        <v>65</v>
      </c>
      <c r="J19" s="7">
        <v>2</v>
      </c>
      <c r="K19" s="13">
        <v>43282</v>
      </c>
      <c r="L19" s="13">
        <v>43465</v>
      </c>
      <c r="M19" s="14">
        <f t="shared" si="3"/>
        <v>26</v>
      </c>
      <c r="N19" s="7">
        <v>2</v>
      </c>
      <c r="O19" s="15">
        <f t="shared" si="0"/>
        <v>1</v>
      </c>
      <c r="P19" s="16">
        <f t="shared" si="1"/>
        <v>26</v>
      </c>
      <c r="Q19" s="16">
        <f t="shared" si="2"/>
        <v>26</v>
      </c>
      <c r="R19" s="16">
        <f>IF($S$11&gt;=L19,M19,0)</f>
        <v>26</v>
      </c>
      <c r="S19" s="7" t="s">
        <v>36</v>
      </c>
      <c r="T19" s="6"/>
      <c r="U19" s="18" t="s">
        <v>73</v>
      </c>
      <c r="V19" s="18" t="s">
        <v>73</v>
      </c>
    </row>
    <row r="20" spans="1:22" ht="184.5" customHeight="1" x14ac:dyDescent="0.2">
      <c r="A20" s="7">
        <v>7</v>
      </c>
      <c r="B20" s="8">
        <v>1802002</v>
      </c>
      <c r="C20" s="9" t="s">
        <v>74</v>
      </c>
      <c r="D20" s="8" t="s">
        <v>75</v>
      </c>
      <c r="E20" s="8" t="s">
        <v>76</v>
      </c>
      <c r="F20" s="10" t="s">
        <v>77</v>
      </c>
      <c r="G20" s="10" t="s">
        <v>78</v>
      </c>
      <c r="H20" s="10" t="s">
        <v>79</v>
      </c>
      <c r="I20" s="7" t="s">
        <v>65</v>
      </c>
      <c r="J20" s="7">
        <v>1</v>
      </c>
      <c r="K20" s="13">
        <v>43282</v>
      </c>
      <c r="L20" s="13">
        <v>43465</v>
      </c>
      <c r="M20" s="14">
        <f t="shared" si="3"/>
        <v>26</v>
      </c>
      <c r="N20" s="7">
        <v>1</v>
      </c>
      <c r="O20" s="15">
        <f t="shared" si="0"/>
        <v>1</v>
      </c>
      <c r="P20" s="16">
        <f t="shared" si="1"/>
        <v>26</v>
      </c>
      <c r="Q20" s="16">
        <f t="shared" si="2"/>
        <v>26</v>
      </c>
      <c r="R20" s="16">
        <f>IF($S$11&gt;=L20,M20,0)</f>
        <v>26</v>
      </c>
      <c r="S20" s="7" t="s">
        <v>36</v>
      </c>
      <c r="T20" s="6"/>
      <c r="U20" s="18" t="s">
        <v>66</v>
      </c>
      <c r="V20" s="18" t="s">
        <v>66</v>
      </c>
    </row>
    <row r="21" spans="1:22" ht="380.25" customHeight="1" x14ac:dyDescent="0.2">
      <c r="A21" s="7">
        <v>8</v>
      </c>
      <c r="B21" s="8">
        <v>1802100</v>
      </c>
      <c r="C21" s="9" t="s">
        <v>80</v>
      </c>
      <c r="D21" s="8" t="s">
        <v>81</v>
      </c>
      <c r="E21" s="8" t="s">
        <v>82</v>
      </c>
      <c r="F21" s="7" t="s">
        <v>83</v>
      </c>
      <c r="G21" s="7" t="s">
        <v>84</v>
      </c>
      <c r="H21" s="7" t="s">
        <v>85</v>
      </c>
      <c r="I21" s="7" t="s">
        <v>35</v>
      </c>
      <c r="J21" s="11">
        <v>1</v>
      </c>
      <c r="K21" s="13">
        <v>43282</v>
      </c>
      <c r="L21" s="13">
        <v>43465</v>
      </c>
      <c r="M21" s="14">
        <f t="shared" si="3"/>
        <v>26</v>
      </c>
      <c r="N21" s="7">
        <v>100</v>
      </c>
      <c r="O21" s="15">
        <f t="shared" si="0"/>
        <v>1</v>
      </c>
      <c r="P21" s="16">
        <f t="shared" si="1"/>
        <v>26</v>
      </c>
      <c r="Q21" s="16">
        <f t="shared" si="2"/>
        <v>26</v>
      </c>
      <c r="R21" s="16">
        <f>IF($S$11&gt;=L21,M21,0)</f>
        <v>26</v>
      </c>
      <c r="S21" s="7" t="s">
        <v>36</v>
      </c>
      <c r="T21" s="6"/>
      <c r="U21" s="18" t="s">
        <v>86</v>
      </c>
      <c r="V21" s="18" t="s">
        <v>87</v>
      </c>
    </row>
    <row r="22" spans="1:22" x14ac:dyDescent="0.2">
      <c r="A22" s="260" t="s">
        <v>88</v>
      </c>
      <c r="B22" s="260"/>
      <c r="C22" s="260"/>
      <c r="D22" s="260"/>
      <c r="E22" s="260"/>
      <c r="F22" s="260"/>
      <c r="G22" s="260"/>
      <c r="H22" s="260"/>
      <c r="I22" s="260"/>
      <c r="J22" s="260"/>
      <c r="K22" s="260"/>
      <c r="L22" s="260"/>
      <c r="M22" s="260"/>
      <c r="N22" s="260"/>
      <c r="O22" s="260"/>
      <c r="P22" s="29">
        <f>SUM(P14:P21)</f>
        <v>225.14285714285714</v>
      </c>
      <c r="Q22" s="29">
        <f>SUM(Q14:Q21)</f>
        <v>225</v>
      </c>
      <c r="R22" s="30">
        <f>SUM(R14:R21)</f>
        <v>225</v>
      </c>
      <c r="S22" s="6"/>
      <c r="T22" s="6"/>
    </row>
    <row r="23" spans="1:22" ht="12.75" customHeight="1" x14ac:dyDescent="0.2">
      <c r="A23" s="261" t="s">
        <v>89</v>
      </c>
      <c r="B23" s="261"/>
      <c r="C23" s="261"/>
      <c r="D23" s="261"/>
      <c r="E23" s="261"/>
      <c r="F23" s="261"/>
      <c r="G23" s="261"/>
      <c r="H23" s="261"/>
      <c r="I23" s="261"/>
      <c r="J23" s="261"/>
      <c r="K23" s="261"/>
      <c r="L23" s="261"/>
      <c r="M23" s="261"/>
      <c r="N23" s="261"/>
      <c r="O23" s="261"/>
      <c r="P23" s="261"/>
      <c r="Q23" s="261"/>
      <c r="R23" s="261"/>
      <c r="S23" s="261"/>
      <c r="T23" s="261"/>
    </row>
    <row r="24" spans="1:22" x14ac:dyDescent="0.2">
      <c r="A24" s="261"/>
      <c r="B24" s="261"/>
      <c r="C24" s="261"/>
      <c r="D24" s="261"/>
      <c r="E24" s="261"/>
      <c r="F24" s="261"/>
      <c r="G24" s="261"/>
      <c r="H24" s="261"/>
      <c r="I24" s="261"/>
      <c r="J24" s="261"/>
      <c r="K24" s="261"/>
      <c r="L24" s="261"/>
      <c r="M24" s="261"/>
      <c r="N24" s="261"/>
      <c r="O24" s="261"/>
      <c r="P24" s="261"/>
      <c r="Q24" s="261"/>
      <c r="R24" s="261"/>
      <c r="S24" s="261"/>
      <c r="T24" s="261"/>
    </row>
    <row r="25" spans="1:22" x14ac:dyDescent="0.2">
      <c r="A25" s="31"/>
      <c r="B25" s="31"/>
      <c r="C25" s="31"/>
      <c r="D25" s="31"/>
      <c r="E25" s="31"/>
      <c r="F25" s="31"/>
      <c r="G25" s="31"/>
      <c r="H25" s="31"/>
      <c r="I25" s="31"/>
      <c r="J25" s="31"/>
      <c r="K25" s="31"/>
      <c r="L25" s="31"/>
      <c r="M25" s="31"/>
      <c r="N25" s="31"/>
      <c r="O25" s="31"/>
      <c r="P25" s="31"/>
      <c r="Q25" s="31"/>
      <c r="R25" s="31"/>
      <c r="S25" s="31"/>
      <c r="T25" s="31"/>
    </row>
    <row r="26" spans="1:22" ht="13.5" thickBot="1" x14ac:dyDescent="0.25">
      <c r="A26" s="31"/>
      <c r="B26" s="31"/>
      <c r="C26" s="31"/>
      <c r="D26" s="31"/>
      <c r="E26" s="31"/>
      <c r="F26" s="31"/>
      <c r="G26" s="31"/>
      <c r="H26" s="31"/>
      <c r="I26" s="31"/>
      <c r="J26" s="31"/>
      <c r="K26" s="31"/>
      <c r="L26" s="31"/>
      <c r="M26" s="31"/>
      <c r="N26" s="31"/>
      <c r="O26" s="31"/>
      <c r="P26" s="31"/>
      <c r="Q26" s="31"/>
      <c r="R26" s="31"/>
      <c r="S26" s="31"/>
      <c r="T26" s="31"/>
    </row>
    <row r="27" spans="1:22" ht="13.5" thickBot="1" x14ac:dyDescent="0.25">
      <c r="A27" s="262" t="s">
        <v>90</v>
      </c>
      <c r="B27" s="263"/>
      <c r="C27" s="263"/>
      <c r="D27" s="263"/>
      <c r="E27" s="264"/>
      <c r="F27" s="31"/>
      <c r="G27" s="265" t="s">
        <v>91</v>
      </c>
      <c r="H27" s="266"/>
      <c r="I27" s="266"/>
      <c r="J27" s="266"/>
      <c r="K27" s="266"/>
      <c r="L27" s="266"/>
      <c r="M27" s="266"/>
      <c r="N27" s="266"/>
      <c r="O27" s="266"/>
      <c r="P27" s="266"/>
      <c r="Q27" s="266"/>
      <c r="R27" s="266"/>
      <c r="S27" s="266"/>
      <c r="T27" s="267"/>
    </row>
    <row r="28" spans="1:22" ht="13.5" thickBot="1" x14ac:dyDescent="0.25">
      <c r="A28" s="248"/>
      <c r="B28" s="248"/>
      <c r="C28" s="248"/>
      <c r="D28" s="248"/>
      <c r="E28" s="248"/>
      <c r="F28" s="31"/>
      <c r="G28" s="249" t="s">
        <v>92</v>
      </c>
      <c r="H28" s="250"/>
      <c r="I28" s="250"/>
      <c r="J28" s="250"/>
      <c r="K28" s="250"/>
      <c r="L28" s="250"/>
      <c r="M28" s="250"/>
      <c r="N28" s="250"/>
      <c r="O28" s="250"/>
      <c r="P28" s="250"/>
      <c r="Q28" s="250"/>
      <c r="R28" s="250"/>
      <c r="S28" s="250"/>
      <c r="T28" s="251"/>
    </row>
    <row r="29" spans="1:22" ht="27" customHeight="1" thickBot="1" x14ac:dyDescent="0.25">
      <c r="A29" s="252"/>
      <c r="B29" s="253"/>
      <c r="C29" s="224" t="s">
        <v>93</v>
      </c>
      <c r="D29" s="225"/>
      <c r="E29" s="226"/>
      <c r="F29" s="31"/>
      <c r="G29" s="254" t="s">
        <v>94</v>
      </c>
      <c r="H29" s="255"/>
      <c r="I29" s="255"/>
      <c r="J29" s="255"/>
      <c r="K29" s="255"/>
      <c r="L29" s="255"/>
      <c r="M29" s="255"/>
      <c r="N29" s="255"/>
      <c r="O29" s="255"/>
      <c r="P29" s="255"/>
      <c r="Q29" s="256"/>
      <c r="R29" s="246" t="s">
        <v>95</v>
      </c>
      <c r="S29" s="257"/>
      <c r="T29" s="32">
        <f>+R22</f>
        <v>225</v>
      </c>
    </row>
    <row r="30" spans="1:22" ht="28.5" customHeight="1" thickBot="1" x14ac:dyDescent="0.25">
      <c r="A30" s="234"/>
      <c r="B30" s="235"/>
      <c r="C30" s="224" t="s">
        <v>96</v>
      </c>
      <c r="D30" s="225"/>
      <c r="E30" s="226"/>
      <c r="F30" s="31"/>
      <c r="G30" s="236" t="s">
        <v>97</v>
      </c>
      <c r="H30" s="237"/>
      <c r="I30" s="237"/>
      <c r="J30" s="237"/>
      <c r="K30" s="237"/>
      <c r="L30" s="237"/>
      <c r="M30" s="237"/>
      <c r="N30" s="237"/>
      <c r="O30" s="237"/>
      <c r="P30" s="237"/>
      <c r="Q30" s="238"/>
      <c r="R30" s="239" t="s">
        <v>98</v>
      </c>
      <c r="S30" s="240"/>
      <c r="T30" s="33">
        <f>SUM(M14:M21)</f>
        <v>225.14285714285714</v>
      </c>
    </row>
    <row r="31" spans="1:22" ht="31.7" customHeight="1" thickBot="1" x14ac:dyDescent="0.25">
      <c r="A31" s="241"/>
      <c r="B31" s="242"/>
      <c r="C31" s="224" t="s">
        <v>99</v>
      </c>
      <c r="D31" s="225"/>
      <c r="E31" s="226"/>
      <c r="F31" s="31"/>
      <c r="G31" s="243" t="s">
        <v>100</v>
      </c>
      <c r="H31" s="244"/>
      <c r="I31" s="244"/>
      <c r="J31" s="244"/>
      <c r="K31" s="244"/>
      <c r="L31" s="244"/>
      <c r="M31" s="244"/>
      <c r="N31" s="244"/>
      <c r="O31" s="244"/>
      <c r="P31" s="244"/>
      <c r="Q31" s="245"/>
      <c r="R31" s="246" t="s">
        <v>101</v>
      </c>
      <c r="S31" s="247"/>
      <c r="T31" s="34">
        <f>IF(Q22=0,0,+Q22/T29)</f>
        <v>1</v>
      </c>
    </row>
    <row r="32" spans="1:22" ht="24.75" customHeight="1" thickBot="1" x14ac:dyDescent="0.25">
      <c r="A32" s="222"/>
      <c r="B32" s="223"/>
      <c r="C32" s="224" t="s">
        <v>102</v>
      </c>
      <c r="D32" s="225"/>
      <c r="E32" s="226"/>
      <c r="F32" s="31"/>
      <c r="G32" s="227" t="s">
        <v>103</v>
      </c>
      <c r="H32" s="228"/>
      <c r="I32" s="228"/>
      <c r="J32" s="228"/>
      <c r="K32" s="228"/>
      <c r="L32" s="228"/>
      <c r="M32" s="228"/>
      <c r="N32" s="228"/>
      <c r="O32" s="228"/>
      <c r="P32" s="228"/>
      <c r="Q32" s="229"/>
      <c r="R32" s="230" t="s">
        <v>104</v>
      </c>
      <c r="S32" s="231"/>
      <c r="T32" s="35">
        <f>IF(P22=0,0,+P22/T30)</f>
        <v>1</v>
      </c>
    </row>
    <row r="33" spans="1:23" x14ac:dyDescent="0.2">
      <c r="A33" s="31"/>
      <c r="B33" s="31"/>
      <c r="C33" s="31"/>
      <c r="D33" s="31"/>
      <c r="E33" s="31"/>
      <c r="F33" s="31"/>
      <c r="G33" s="31"/>
      <c r="H33" s="31"/>
      <c r="I33" s="31"/>
      <c r="J33" s="31"/>
      <c r="K33" s="31"/>
      <c r="L33" s="31"/>
      <c r="M33" s="31"/>
      <c r="N33" s="31"/>
      <c r="O33" s="31"/>
      <c r="P33" s="31"/>
      <c r="Q33" s="31"/>
      <c r="R33" s="31"/>
      <c r="S33" s="31"/>
      <c r="T33" s="31"/>
    </row>
    <row r="35" spans="1:23" ht="50.25" customHeight="1" x14ac:dyDescent="0.2">
      <c r="A35" s="232" t="s">
        <v>105</v>
      </c>
      <c r="B35" s="233"/>
      <c r="C35" s="233"/>
      <c r="D35" s="233"/>
      <c r="E35" s="233"/>
      <c r="F35" s="233"/>
    </row>
    <row r="36" spans="1:23" ht="65.25" customHeight="1" thickBot="1" x14ac:dyDescent="0.25">
      <c r="R36" s="36"/>
    </row>
    <row r="37" spans="1:23" customFormat="1" ht="15" customHeight="1" x14ac:dyDescent="0.25">
      <c r="A37" s="159" t="s">
        <v>0</v>
      </c>
      <c r="B37" s="160"/>
      <c r="C37" s="160"/>
      <c r="D37" s="160"/>
      <c r="E37" s="160"/>
      <c r="F37" s="160"/>
      <c r="G37" s="160"/>
      <c r="H37" s="160"/>
      <c r="I37" s="160"/>
      <c r="J37" s="160"/>
      <c r="K37" s="160"/>
      <c r="L37" s="160"/>
      <c r="M37" s="160"/>
      <c r="N37" s="160"/>
      <c r="O37" s="160"/>
      <c r="P37" s="160"/>
      <c r="Q37" s="160"/>
      <c r="R37" s="160"/>
      <c r="S37" s="160"/>
      <c r="T37" s="161"/>
      <c r="U37" s="37"/>
      <c r="V37" s="37"/>
      <c r="W37" s="37"/>
    </row>
    <row r="38" spans="1:23" customFormat="1" ht="15" customHeight="1" x14ac:dyDescent="0.25">
      <c r="A38" s="162" t="s">
        <v>1</v>
      </c>
      <c r="B38" s="163"/>
      <c r="C38" s="163"/>
      <c r="D38" s="163"/>
      <c r="E38" s="163"/>
      <c r="F38" s="163"/>
      <c r="G38" s="163"/>
      <c r="H38" s="163"/>
      <c r="I38" s="163"/>
      <c r="J38" s="163"/>
      <c r="K38" s="163"/>
      <c r="L38" s="163"/>
      <c r="M38" s="163"/>
      <c r="N38" s="163"/>
      <c r="O38" s="163"/>
      <c r="P38" s="163"/>
      <c r="Q38" s="163"/>
      <c r="R38" s="163"/>
      <c r="S38" s="163"/>
      <c r="T38" s="164"/>
      <c r="U38" s="37"/>
      <c r="V38" s="37"/>
      <c r="W38" s="37"/>
    </row>
    <row r="39" spans="1:23" customFormat="1" ht="15" customHeight="1" x14ac:dyDescent="0.25">
      <c r="A39" s="162"/>
      <c r="B39" s="163"/>
      <c r="C39" s="163"/>
      <c r="D39" s="163"/>
      <c r="E39" s="163"/>
      <c r="F39" s="163"/>
      <c r="G39" s="163"/>
      <c r="H39" s="163"/>
      <c r="I39" s="163"/>
      <c r="J39" s="163"/>
      <c r="K39" s="163"/>
      <c r="L39" s="163"/>
      <c r="M39" s="163"/>
      <c r="N39" s="163"/>
      <c r="O39" s="163"/>
      <c r="P39" s="163"/>
      <c r="Q39" s="163"/>
      <c r="R39" s="163"/>
      <c r="S39" s="163"/>
      <c r="T39" s="164"/>
      <c r="U39" s="37"/>
      <c r="V39" s="37"/>
      <c r="W39" s="37"/>
    </row>
    <row r="40" spans="1:23" customFormat="1" ht="15" x14ac:dyDescent="0.25">
      <c r="A40" s="162"/>
      <c r="B40" s="163"/>
      <c r="C40" s="163"/>
      <c r="D40" s="163"/>
      <c r="E40" s="163"/>
      <c r="F40" s="163"/>
      <c r="G40" s="163"/>
      <c r="H40" s="163"/>
      <c r="I40" s="163"/>
      <c r="J40" s="163"/>
      <c r="K40" s="163"/>
      <c r="L40" s="163"/>
      <c r="M40" s="163"/>
      <c r="N40" s="163"/>
      <c r="O40" s="163"/>
      <c r="P40" s="163"/>
      <c r="Q40" s="163"/>
      <c r="R40" s="163"/>
      <c r="S40" s="163"/>
      <c r="T40" s="164"/>
      <c r="U40" s="37"/>
      <c r="V40" s="37"/>
      <c r="W40" s="37"/>
    </row>
    <row r="41" spans="1:23" customFormat="1" ht="15" x14ac:dyDescent="0.25">
      <c r="A41" s="152" t="s">
        <v>2</v>
      </c>
      <c r="B41" s="153"/>
      <c r="C41" s="153"/>
      <c r="D41" s="153"/>
      <c r="E41" s="153"/>
      <c r="F41" s="153"/>
      <c r="G41" s="153"/>
      <c r="H41" s="153"/>
      <c r="I41" s="153"/>
      <c r="J41" s="153"/>
      <c r="K41" s="153"/>
      <c r="L41" s="153"/>
      <c r="M41" s="153"/>
      <c r="N41" s="38"/>
      <c r="O41" s="39"/>
      <c r="P41" s="39"/>
      <c r="Q41" s="39"/>
      <c r="R41" s="39"/>
      <c r="S41" s="39"/>
      <c r="T41" s="40"/>
      <c r="U41" s="37"/>
      <c r="V41" s="37"/>
      <c r="W41" s="37"/>
    </row>
    <row r="42" spans="1:23" customFormat="1" ht="15" x14ac:dyDescent="0.25">
      <c r="A42" s="152" t="s">
        <v>286</v>
      </c>
      <c r="B42" s="153"/>
      <c r="C42" s="153"/>
      <c r="D42" s="153"/>
      <c r="E42" s="153"/>
      <c r="F42" s="153"/>
      <c r="G42" s="153"/>
      <c r="H42" s="153"/>
      <c r="I42" s="153"/>
      <c r="J42" s="153"/>
      <c r="K42" s="153"/>
      <c r="L42" s="153"/>
      <c r="M42" s="153"/>
      <c r="N42" s="38"/>
      <c r="O42" s="39"/>
      <c r="P42" s="39"/>
      <c r="Q42" s="39"/>
      <c r="R42" s="39"/>
      <c r="S42" s="39"/>
      <c r="T42" s="40"/>
      <c r="U42" s="37"/>
      <c r="V42" s="37"/>
      <c r="W42" s="37"/>
    </row>
    <row r="43" spans="1:23" customFormat="1" ht="15" x14ac:dyDescent="0.25">
      <c r="A43" s="152" t="s">
        <v>3</v>
      </c>
      <c r="B43" s="153"/>
      <c r="C43" s="153"/>
      <c r="D43" s="153"/>
      <c r="E43" s="153"/>
      <c r="F43" s="153"/>
      <c r="G43" s="153"/>
      <c r="H43" s="153"/>
      <c r="I43" s="153"/>
      <c r="J43" s="153"/>
      <c r="K43" s="153"/>
      <c r="L43" s="153"/>
      <c r="M43" s="153"/>
      <c r="N43" s="38"/>
      <c r="O43" s="39"/>
      <c r="P43" s="39"/>
      <c r="Q43" s="39"/>
      <c r="R43" s="39"/>
      <c r="S43" s="39"/>
      <c r="T43" s="40"/>
      <c r="U43" s="37"/>
      <c r="V43" s="37"/>
      <c r="W43" s="37"/>
    </row>
    <row r="44" spans="1:23" customFormat="1" ht="15" x14ac:dyDescent="0.25">
      <c r="A44" s="152" t="s">
        <v>106</v>
      </c>
      <c r="B44" s="153"/>
      <c r="C44" s="153"/>
      <c r="D44" s="153"/>
      <c r="E44" s="153"/>
      <c r="F44" s="153"/>
      <c r="G44" s="153"/>
      <c r="H44" s="153"/>
      <c r="I44" s="153"/>
      <c r="J44" s="153"/>
      <c r="K44" s="153"/>
      <c r="L44" s="153"/>
      <c r="M44" s="153"/>
      <c r="N44" s="38"/>
      <c r="O44" s="39"/>
      <c r="P44" s="39"/>
      <c r="Q44" s="39"/>
      <c r="R44" s="39"/>
      <c r="S44" s="39"/>
      <c r="T44" s="40"/>
      <c r="U44" s="37"/>
      <c r="V44" s="37"/>
      <c r="W44" s="37"/>
    </row>
    <row r="45" spans="1:23" customFormat="1" ht="15.75" thickBot="1" x14ac:dyDescent="0.3">
      <c r="A45" s="152" t="s">
        <v>107</v>
      </c>
      <c r="B45" s="153"/>
      <c r="C45" s="153"/>
      <c r="D45" s="153"/>
      <c r="E45" s="153"/>
      <c r="F45" s="153"/>
      <c r="G45" s="153"/>
      <c r="H45" s="153"/>
      <c r="I45" s="153"/>
      <c r="J45" s="153"/>
      <c r="K45" s="153"/>
      <c r="L45" s="153"/>
      <c r="M45" s="153"/>
      <c r="N45" s="38"/>
      <c r="O45" s="39"/>
      <c r="P45" s="39"/>
      <c r="Q45" s="39"/>
      <c r="R45" s="39"/>
      <c r="S45" s="39"/>
      <c r="T45" s="40"/>
      <c r="U45" s="37"/>
      <c r="V45" s="37"/>
      <c r="W45" s="37"/>
    </row>
    <row r="46" spans="1:23" customFormat="1" ht="15.75" thickBot="1" x14ac:dyDescent="0.3">
      <c r="A46" s="152" t="s">
        <v>108</v>
      </c>
      <c r="B46" s="153"/>
      <c r="C46" s="153"/>
      <c r="D46" s="153"/>
      <c r="E46" s="153"/>
      <c r="F46" s="153"/>
      <c r="G46" s="153"/>
      <c r="H46" s="153"/>
      <c r="I46" s="153"/>
      <c r="J46" s="153"/>
      <c r="K46" s="153"/>
      <c r="L46" s="153"/>
      <c r="M46" s="153"/>
      <c r="N46" s="153"/>
      <c r="O46" s="153"/>
      <c r="P46" s="153"/>
      <c r="Q46" s="153"/>
      <c r="R46" s="154"/>
      <c r="S46" s="191" t="s">
        <v>109</v>
      </c>
      <c r="T46" s="156"/>
      <c r="U46" s="37"/>
      <c r="V46" s="37"/>
      <c r="W46" s="37"/>
    </row>
    <row r="47" spans="1:23" customFormat="1" ht="15" x14ac:dyDescent="0.25">
      <c r="A47" s="152" t="s">
        <v>7</v>
      </c>
      <c r="B47" s="153"/>
      <c r="C47" s="153"/>
      <c r="D47" s="153"/>
      <c r="E47" s="153"/>
      <c r="F47" s="153"/>
      <c r="G47" s="153"/>
      <c r="H47" s="153"/>
      <c r="I47" s="153"/>
      <c r="J47" s="153"/>
      <c r="K47" s="153"/>
      <c r="L47" s="153"/>
      <c r="M47" s="153"/>
      <c r="N47" s="153"/>
      <c r="O47" s="153"/>
      <c r="P47" s="153"/>
      <c r="Q47" s="153"/>
      <c r="R47" s="154"/>
      <c r="S47" s="157">
        <v>43920</v>
      </c>
      <c r="T47" s="158"/>
      <c r="U47" s="37"/>
      <c r="V47" s="37"/>
      <c r="W47" s="37"/>
    </row>
    <row r="48" spans="1:23" s="42" customFormat="1" ht="65.25" customHeight="1" x14ac:dyDescent="0.25">
      <c r="A48" s="135" t="s">
        <v>8</v>
      </c>
      <c r="B48" s="151" t="s">
        <v>9</v>
      </c>
      <c r="C48" s="151" t="s">
        <v>110</v>
      </c>
      <c r="D48" s="151" t="s">
        <v>11</v>
      </c>
      <c r="E48" s="151" t="s">
        <v>12</v>
      </c>
      <c r="F48" s="135" t="s">
        <v>13</v>
      </c>
      <c r="G48" s="150" t="s">
        <v>14</v>
      </c>
      <c r="H48" s="135" t="s">
        <v>15</v>
      </c>
      <c r="I48" s="135" t="s">
        <v>16</v>
      </c>
      <c r="J48" s="135" t="s">
        <v>17</v>
      </c>
      <c r="K48" s="135" t="s">
        <v>18</v>
      </c>
      <c r="L48" s="135" t="s">
        <v>19</v>
      </c>
      <c r="M48" s="149" t="s">
        <v>20</v>
      </c>
      <c r="N48" s="135" t="s">
        <v>21</v>
      </c>
      <c r="O48" s="149" t="s">
        <v>22</v>
      </c>
      <c r="P48" s="149" t="s">
        <v>23</v>
      </c>
      <c r="Q48" s="149" t="s">
        <v>24</v>
      </c>
      <c r="R48" s="149" t="s">
        <v>25</v>
      </c>
      <c r="S48" s="135" t="s">
        <v>26</v>
      </c>
      <c r="T48" s="135"/>
      <c r="U48" s="41"/>
    </row>
    <row r="49" spans="1:21" s="42" customFormat="1" ht="36" customHeight="1" x14ac:dyDescent="0.25">
      <c r="A49" s="135"/>
      <c r="B49" s="151"/>
      <c r="C49" s="151"/>
      <c r="D49" s="151"/>
      <c r="E49" s="151"/>
      <c r="F49" s="135"/>
      <c r="G49" s="150"/>
      <c r="H49" s="135"/>
      <c r="I49" s="135"/>
      <c r="J49" s="135"/>
      <c r="K49" s="135"/>
      <c r="L49" s="135"/>
      <c r="M49" s="149"/>
      <c r="N49" s="135"/>
      <c r="O49" s="149"/>
      <c r="P49" s="149"/>
      <c r="Q49" s="149"/>
      <c r="R49" s="149"/>
      <c r="S49" s="43" t="s">
        <v>27</v>
      </c>
      <c r="T49" s="43" t="s">
        <v>28</v>
      </c>
      <c r="U49" s="41"/>
    </row>
    <row r="50" spans="1:21" s="42" customFormat="1" ht="300" customHeight="1" x14ac:dyDescent="0.25">
      <c r="A50" s="44">
        <v>1</v>
      </c>
      <c r="B50" s="45">
        <v>1102002</v>
      </c>
      <c r="C50" s="46" t="s">
        <v>111</v>
      </c>
      <c r="D50" s="46" t="s">
        <v>112</v>
      </c>
      <c r="E50" s="46" t="s">
        <v>113</v>
      </c>
      <c r="F50" s="47" t="s">
        <v>114</v>
      </c>
      <c r="G50" s="47" t="s">
        <v>115</v>
      </c>
      <c r="H50" s="46" t="s">
        <v>116</v>
      </c>
      <c r="I50" s="48" t="s">
        <v>45</v>
      </c>
      <c r="J50" s="48">
        <v>1</v>
      </c>
      <c r="K50" s="49">
        <v>43452</v>
      </c>
      <c r="L50" s="49">
        <v>43496</v>
      </c>
      <c r="M50" s="50">
        <f>(+L50-K50)/7</f>
        <v>6.2857142857142856</v>
      </c>
      <c r="N50" s="48">
        <v>1</v>
      </c>
      <c r="O50" s="51">
        <f>IF(N50/J50&gt;1,1,+N50/J50)</f>
        <v>1</v>
      </c>
      <c r="P50" s="52">
        <f>+M50*O50</f>
        <v>6.2857142857142856</v>
      </c>
      <c r="Q50" s="52">
        <f>IF(L50&lt;=$S$11,P50,0)</f>
        <v>6.2857142857142856</v>
      </c>
      <c r="R50" s="52">
        <f>IF($S$11&gt;=L50,M50,0)</f>
        <v>6.2857142857142856</v>
      </c>
      <c r="S50" s="53" t="s">
        <v>36</v>
      </c>
      <c r="T50" s="54"/>
      <c r="U50" s="41"/>
    </row>
    <row r="51" spans="1:21" s="42" customFormat="1" ht="189.75" customHeight="1" x14ac:dyDescent="0.25">
      <c r="A51" s="44">
        <v>2</v>
      </c>
      <c r="B51" s="55">
        <v>1102002</v>
      </c>
      <c r="C51" s="46" t="s">
        <v>117</v>
      </c>
      <c r="D51" s="46" t="s">
        <v>118</v>
      </c>
      <c r="E51" s="46" t="s">
        <v>119</v>
      </c>
      <c r="F51" s="46" t="s">
        <v>120</v>
      </c>
      <c r="G51" s="46" t="s">
        <v>121</v>
      </c>
      <c r="H51" s="46" t="s">
        <v>122</v>
      </c>
      <c r="I51" s="48" t="s">
        <v>45</v>
      </c>
      <c r="J51" s="48">
        <v>1</v>
      </c>
      <c r="K51" s="49">
        <v>43452</v>
      </c>
      <c r="L51" s="49">
        <v>43524</v>
      </c>
      <c r="M51" s="50">
        <f>(+L51-K51)/7</f>
        <v>10.285714285714286</v>
      </c>
      <c r="N51" s="48">
        <v>1</v>
      </c>
      <c r="O51" s="51">
        <f>IF(N51/J51&gt;1,1,+N51/J51)</f>
        <v>1</v>
      </c>
      <c r="P51" s="52">
        <f>+M51*O51</f>
        <v>10.285714285714286</v>
      </c>
      <c r="Q51" s="52">
        <f>IF(L51&lt;=$S$11,P51,0)</f>
        <v>10.285714285714286</v>
      </c>
      <c r="R51" s="52">
        <f>IF($S$11&gt;=L51,M51,0)</f>
        <v>10.285714285714286</v>
      </c>
      <c r="S51" s="53" t="s">
        <v>36</v>
      </c>
      <c r="T51" s="54"/>
      <c r="U51" s="41"/>
    </row>
    <row r="52" spans="1:21" s="42" customFormat="1" ht="180" customHeight="1" x14ac:dyDescent="0.25">
      <c r="A52" s="44">
        <v>3</v>
      </c>
      <c r="B52" s="45">
        <v>1908003</v>
      </c>
      <c r="C52" s="46" t="s">
        <v>123</v>
      </c>
      <c r="D52" s="46" t="s">
        <v>124</v>
      </c>
      <c r="E52" s="46" t="s">
        <v>125</v>
      </c>
      <c r="F52" s="46" t="s">
        <v>126</v>
      </c>
      <c r="G52" s="46" t="s">
        <v>127</v>
      </c>
      <c r="H52" s="46" t="s">
        <v>128</v>
      </c>
      <c r="I52" s="48" t="s">
        <v>129</v>
      </c>
      <c r="J52" s="48">
        <v>1</v>
      </c>
      <c r="K52" s="49">
        <v>43452</v>
      </c>
      <c r="L52" s="49">
        <v>43677</v>
      </c>
      <c r="M52" s="50">
        <f>(+L52-K52)/7</f>
        <v>32.142857142857146</v>
      </c>
      <c r="N52" s="53">
        <v>1</v>
      </c>
      <c r="O52" s="51">
        <v>1</v>
      </c>
      <c r="P52" s="52">
        <f>+M52*O52</f>
        <v>32.142857142857146</v>
      </c>
      <c r="Q52" s="52">
        <f>IF(L52&lt;=$S$11,P52,0)</f>
        <v>32.142857142857146</v>
      </c>
      <c r="R52" s="52">
        <f>IF($S$11&gt;=L52,M52,0)</f>
        <v>32.142857142857146</v>
      </c>
      <c r="S52" s="53" t="s">
        <v>36</v>
      </c>
      <c r="T52" s="54"/>
      <c r="U52" s="41"/>
    </row>
    <row r="53" spans="1:21" customFormat="1" ht="15" x14ac:dyDescent="0.25">
      <c r="A53" s="184" t="s">
        <v>88</v>
      </c>
      <c r="B53" s="184"/>
      <c r="C53" s="184"/>
      <c r="D53" s="184"/>
      <c r="E53" s="184"/>
      <c r="F53" s="184"/>
      <c r="G53" s="184"/>
      <c r="H53" s="184"/>
      <c r="I53" s="184"/>
      <c r="J53" s="184"/>
      <c r="K53" s="184"/>
      <c r="L53" s="184"/>
      <c r="M53" s="184"/>
      <c r="N53" s="184"/>
      <c r="O53" s="184"/>
      <c r="P53" s="56">
        <f>SUM(P50:P52)</f>
        <v>48.714285714285722</v>
      </c>
      <c r="Q53" s="56">
        <f>SUM(Q50:Q52)</f>
        <v>48.714285714285722</v>
      </c>
      <c r="R53" s="57">
        <f>SUM(R50:R52)</f>
        <v>48.714285714285722</v>
      </c>
      <c r="S53" s="42"/>
      <c r="T53" s="42"/>
    </row>
    <row r="54" spans="1:21" customFormat="1" ht="12.75" customHeight="1" x14ac:dyDescent="0.25">
      <c r="A54" s="137" t="s">
        <v>89</v>
      </c>
      <c r="B54" s="138"/>
      <c r="C54" s="138"/>
      <c r="D54" s="138"/>
      <c r="E54" s="138"/>
      <c r="F54" s="138"/>
      <c r="G54" s="138"/>
      <c r="H54" s="138"/>
      <c r="I54" s="138"/>
      <c r="J54" s="138"/>
      <c r="K54" s="138"/>
      <c r="L54" s="138"/>
      <c r="M54" s="138"/>
      <c r="N54" s="138"/>
      <c r="O54" s="138"/>
      <c r="P54" s="138"/>
      <c r="Q54" s="138"/>
      <c r="R54" s="138"/>
      <c r="S54" s="138"/>
      <c r="T54" s="139"/>
    </row>
    <row r="55" spans="1:21" customFormat="1" ht="15.75" thickBot="1" x14ac:dyDescent="0.3">
      <c r="A55" s="140"/>
      <c r="B55" s="141"/>
      <c r="C55" s="141"/>
      <c r="D55" s="141"/>
      <c r="E55" s="141"/>
      <c r="F55" s="141"/>
      <c r="G55" s="141"/>
      <c r="H55" s="141"/>
      <c r="I55" s="141"/>
      <c r="J55" s="141"/>
      <c r="K55" s="141"/>
      <c r="L55" s="141"/>
      <c r="M55" s="141"/>
      <c r="N55" s="141"/>
      <c r="O55" s="141"/>
      <c r="P55" s="141"/>
      <c r="Q55" s="141"/>
      <c r="R55" s="141"/>
      <c r="S55" s="141"/>
      <c r="T55" s="142"/>
    </row>
    <row r="56" spans="1:21" customFormat="1" ht="15" x14ac:dyDescent="0.25">
      <c r="A56" s="58"/>
      <c r="B56" s="58"/>
      <c r="C56" s="58"/>
      <c r="D56" s="58"/>
      <c r="E56" s="58"/>
      <c r="F56" s="58"/>
      <c r="G56" s="58"/>
      <c r="H56" s="58"/>
      <c r="I56" s="58"/>
      <c r="J56" s="58"/>
      <c r="K56" s="58"/>
      <c r="L56" s="58"/>
      <c r="M56" s="58"/>
      <c r="N56" s="58"/>
      <c r="O56" s="58"/>
      <c r="P56" s="58"/>
      <c r="Q56" s="58"/>
      <c r="R56" s="58"/>
      <c r="S56" s="58"/>
      <c r="T56" s="58"/>
    </row>
    <row r="57" spans="1:21" customFormat="1" ht="15.75" thickBot="1" x14ac:dyDescent="0.3">
      <c r="A57" s="58"/>
      <c r="B57" s="58"/>
      <c r="C57" s="58"/>
      <c r="D57" s="58"/>
      <c r="E57" s="58"/>
      <c r="F57" s="58"/>
      <c r="G57" s="58"/>
      <c r="H57" s="58"/>
      <c r="I57" s="58"/>
      <c r="J57" s="58"/>
      <c r="K57" s="58"/>
      <c r="L57" s="58"/>
      <c r="M57" s="58"/>
      <c r="N57" s="58"/>
      <c r="O57" s="58"/>
      <c r="P57" s="58"/>
      <c r="Q57" s="58"/>
      <c r="R57" s="58"/>
      <c r="S57" s="58"/>
      <c r="T57" s="58"/>
    </row>
    <row r="58" spans="1:21" customFormat="1" ht="15.75" thickBot="1" x14ac:dyDescent="0.3">
      <c r="A58" s="143" t="s">
        <v>90</v>
      </c>
      <c r="B58" s="144"/>
      <c r="C58" s="144"/>
      <c r="D58" s="144"/>
      <c r="E58" s="145"/>
      <c r="F58" s="58"/>
      <c r="G58" s="185" t="s">
        <v>91</v>
      </c>
      <c r="H58" s="186"/>
      <c r="I58" s="186"/>
      <c r="J58" s="186"/>
      <c r="K58" s="186"/>
      <c r="L58" s="186"/>
      <c r="M58" s="186"/>
      <c r="N58" s="186"/>
      <c r="O58" s="186"/>
      <c r="P58" s="186"/>
      <c r="Q58" s="186"/>
      <c r="R58" s="186"/>
      <c r="S58" s="186"/>
      <c r="T58" s="187"/>
    </row>
    <row r="59" spans="1:21" customFormat="1" ht="15.75" thickBot="1" x14ac:dyDescent="0.3">
      <c r="A59" s="147"/>
      <c r="B59" s="147"/>
      <c r="C59" s="147"/>
      <c r="D59" s="147"/>
      <c r="E59" s="147"/>
      <c r="F59" s="58"/>
      <c r="G59" s="188" t="s">
        <v>92</v>
      </c>
      <c r="H59" s="189"/>
      <c r="I59" s="189"/>
      <c r="J59" s="189"/>
      <c r="K59" s="189"/>
      <c r="L59" s="189"/>
      <c r="M59" s="189"/>
      <c r="N59" s="189"/>
      <c r="O59" s="189"/>
      <c r="P59" s="189"/>
      <c r="Q59" s="189"/>
      <c r="R59" s="189"/>
      <c r="S59" s="189"/>
      <c r="T59" s="190"/>
    </row>
    <row r="60" spans="1:21" customFormat="1" ht="19.5" customHeight="1" thickBot="1" x14ac:dyDescent="0.3">
      <c r="A60" s="131"/>
      <c r="B60" s="132"/>
      <c r="C60" s="124" t="s">
        <v>93</v>
      </c>
      <c r="D60" s="125"/>
      <c r="E60" s="126"/>
      <c r="F60" s="58"/>
      <c r="G60" s="175" t="s">
        <v>94</v>
      </c>
      <c r="H60" s="176"/>
      <c r="I60" s="176"/>
      <c r="J60" s="176"/>
      <c r="K60" s="176"/>
      <c r="L60" s="176"/>
      <c r="M60" s="176"/>
      <c r="N60" s="176"/>
      <c r="O60" s="176"/>
      <c r="P60" s="176"/>
      <c r="Q60" s="177"/>
      <c r="R60" s="168" t="s">
        <v>95</v>
      </c>
      <c r="S60" s="178"/>
      <c r="T60" s="59">
        <f>+R53</f>
        <v>48.714285714285722</v>
      </c>
    </row>
    <row r="61" spans="1:21" customFormat="1" ht="15" customHeight="1" thickBot="1" x14ac:dyDescent="0.3">
      <c r="A61" s="133"/>
      <c r="B61" s="134"/>
      <c r="C61" s="124" t="s">
        <v>96</v>
      </c>
      <c r="D61" s="125"/>
      <c r="E61" s="126"/>
      <c r="F61" s="58"/>
      <c r="G61" s="179" t="s">
        <v>97</v>
      </c>
      <c r="H61" s="202"/>
      <c r="I61" s="202"/>
      <c r="J61" s="202"/>
      <c r="K61" s="202"/>
      <c r="L61" s="202"/>
      <c r="M61" s="202"/>
      <c r="N61" s="202"/>
      <c r="O61" s="202"/>
      <c r="P61" s="202"/>
      <c r="Q61" s="203"/>
      <c r="R61" s="182" t="s">
        <v>98</v>
      </c>
      <c r="S61" s="183"/>
      <c r="T61" s="60">
        <f>SUM(M50:M52)</f>
        <v>48.714285714285722</v>
      </c>
    </row>
    <row r="62" spans="1:21" customFormat="1" ht="16.5" customHeight="1" thickBot="1" x14ac:dyDescent="0.3">
      <c r="A62" s="122"/>
      <c r="B62" s="123"/>
      <c r="C62" s="124" t="s">
        <v>99</v>
      </c>
      <c r="D62" s="125"/>
      <c r="E62" s="126"/>
      <c r="F62" s="58"/>
      <c r="G62" s="165" t="s">
        <v>100</v>
      </c>
      <c r="H62" s="166"/>
      <c r="I62" s="166"/>
      <c r="J62" s="166"/>
      <c r="K62" s="166"/>
      <c r="L62" s="166"/>
      <c r="M62" s="166"/>
      <c r="N62" s="166"/>
      <c r="O62" s="166"/>
      <c r="P62" s="166"/>
      <c r="Q62" s="167"/>
      <c r="R62" s="168" t="s">
        <v>101</v>
      </c>
      <c r="S62" s="169"/>
      <c r="T62" s="61">
        <f>IF(Q53=0,0,+Q53/T60)</f>
        <v>1</v>
      </c>
    </row>
    <row r="63" spans="1:21" customFormat="1" ht="15" customHeight="1" thickBot="1" x14ac:dyDescent="0.3">
      <c r="A63" s="129"/>
      <c r="B63" s="130"/>
      <c r="C63" s="124" t="s">
        <v>102</v>
      </c>
      <c r="D63" s="125"/>
      <c r="E63" s="126"/>
      <c r="F63" s="58"/>
      <c r="G63" s="170" t="s">
        <v>103</v>
      </c>
      <c r="H63" s="171"/>
      <c r="I63" s="171"/>
      <c r="J63" s="171"/>
      <c r="K63" s="171"/>
      <c r="L63" s="171"/>
      <c r="M63" s="171"/>
      <c r="N63" s="171"/>
      <c r="O63" s="171"/>
      <c r="P63" s="171"/>
      <c r="Q63" s="172"/>
      <c r="R63" s="173" t="s">
        <v>104</v>
      </c>
      <c r="S63" s="174"/>
      <c r="T63" s="62">
        <f>IF(P53=0,0,+P53/T61)</f>
        <v>1</v>
      </c>
    </row>
    <row r="64" spans="1:21" customFormat="1" ht="9" customHeight="1" x14ac:dyDescent="0.25">
      <c r="A64" s="58"/>
      <c r="B64" s="58"/>
      <c r="C64" s="58"/>
      <c r="D64" s="58"/>
      <c r="E64" s="58"/>
      <c r="F64" s="58"/>
      <c r="G64" s="58"/>
      <c r="H64" s="58"/>
      <c r="I64" s="58"/>
      <c r="J64" s="58"/>
      <c r="K64" s="58"/>
      <c r="L64" s="58"/>
      <c r="M64" s="58"/>
      <c r="N64" s="58"/>
      <c r="O64" s="58"/>
      <c r="P64" s="58"/>
      <c r="Q64" s="58"/>
      <c r="R64" s="58"/>
      <c r="S64" s="58"/>
      <c r="T64" s="58"/>
    </row>
    <row r="65" spans="1:23" customFormat="1" ht="15" hidden="1" x14ac:dyDescent="0.25"/>
    <row r="66" spans="1:23" customFormat="1" ht="15" x14ac:dyDescent="0.25"/>
    <row r="67" spans="1:23" customFormat="1" ht="15" x14ac:dyDescent="0.25">
      <c r="R67" s="63"/>
    </row>
    <row r="68" spans="1:23" customFormat="1" ht="15" x14ac:dyDescent="0.25"/>
    <row r="69" spans="1:23" customFormat="1" ht="15" x14ac:dyDescent="0.25">
      <c r="R69" s="63"/>
    </row>
    <row r="70" spans="1:23" s="65" customFormat="1" ht="15.75" customHeight="1" x14ac:dyDescent="0.25">
      <c r="A70" s="64"/>
      <c r="B70" s="221" t="s">
        <v>130</v>
      </c>
      <c r="C70" s="221"/>
      <c r="D70" s="221"/>
      <c r="E70" s="221"/>
      <c r="F70" s="221"/>
      <c r="G70" s="221"/>
      <c r="H70" s="221"/>
      <c r="I70" s="221"/>
      <c r="M70" s="66"/>
      <c r="O70" s="66"/>
      <c r="P70" s="66"/>
      <c r="Q70" s="66"/>
      <c r="R70" s="66"/>
      <c r="T70" s="67"/>
    </row>
    <row r="71" spans="1:23" s="65" customFormat="1" ht="15" customHeight="1" x14ac:dyDescent="0.25">
      <c r="A71" s="68"/>
      <c r="B71" s="221"/>
      <c r="C71" s="221"/>
      <c r="D71" s="221"/>
      <c r="E71" s="221"/>
      <c r="F71" s="221"/>
      <c r="G71" s="221"/>
      <c r="H71" s="221"/>
      <c r="I71" s="221"/>
      <c r="J71" s="69"/>
      <c r="K71" s="69"/>
      <c r="L71" s="69"/>
      <c r="M71" s="66"/>
      <c r="O71" s="66"/>
      <c r="P71" s="66"/>
      <c r="Q71" s="66"/>
      <c r="R71" s="66"/>
      <c r="T71" s="67"/>
    </row>
    <row r="72" spans="1:23" s="65" customFormat="1" ht="14.25" customHeight="1" x14ac:dyDescent="0.25">
      <c r="A72" s="69"/>
      <c r="B72" s="221"/>
      <c r="C72" s="221"/>
      <c r="D72" s="221"/>
      <c r="E72" s="221"/>
      <c r="F72" s="221"/>
      <c r="G72" s="221"/>
      <c r="H72" s="221"/>
      <c r="I72" s="221"/>
      <c r="J72" s="69"/>
      <c r="K72" s="69"/>
      <c r="L72" s="69"/>
      <c r="M72" s="66"/>
      <c r="O72" s="66"/>
      <c r="P72" s="66"/>
      <c r="Q72" s="66"/>
      <c r="R72" s="66"/>
      <c r="T72" s="67"/>
    </row>
    <row r="73" spans="1:23" customFormat="1" ht="15.75" thickBot="1" x14ac:dyDescent="0.3"/>
    <row r="74" spans="1:23" customFormat="1" ht="15" customHeight="1" x14ac:dyDescent="0.25">
      <c r="A74" s="159" t="s">
        <v>0</v>
      </c>
      <c r="B74" s="160"/>
      <c r="C74" s="160"/>
      <c r="D74" s="160"/>
      <c r="E74" s="160"/>
      <c r="F74" s="160"/>
      <c r="G74" s="160"/>
      <c r="H74" s="160"/>
      <c r="I74" s="160"/>
      <c r="J74" s="160"/>
      <c r="K74" s="160"/>
      <c r="L74" s="160"/>
      <c r="M74" s="160"/>
      <c r="N74" s="160"/>
      <c r="O74" s="160"/>
      <c r="P74" s="160"/>
      <c r="Q74" s="160"/>
      <c r="R74" s="160"/>
      <c r="S74" s="160"/>
      <c r="T74" s="161"/>
      <c r="U74" s="37"/>
      <c r="V74" s="37"/>
      <c r="W74" s="37"/>
    </row>
    <row r="75" spans="1:23" customFormat="1" ht="15" customHeight="1" x14ac:dyDescent="0.25">
      <c r="A75" s="162" t="s">
        <v>1</v>
      </c>
      <c r="B75" s="163"/>
      <c r="C75" s="163"/>
      <c r="D75" s="163"/>
      <c r="E75" s="163"/>
      <c r="F75" s="163"/>
      <c r="G75" s="163"/>
      <c r="H75" s="163"/>
      <c r="I75" s="163"/>
      <c r="J75" s="163"/>
      <c r="K75" s="163"/>
      <c r="L75" s="163"/>
      <c r="M75" s="163"/>
      <c r="N75" s="163"/>
      <c r="O75" s="163"/>
      <c r="P75" s="163"/>
      <c r="Q75" s="163"/>
      <c r="R75" s="163"/>
      <c r="S75" s="163"/>
      <c r="T75" s="164"/>
      <c r="U75" s="37"/>
      <c r="V75" s="37"/>
      <c r="W75" s="37"/>
    </row>
    <row r="76" spans="1:23" customFormat="1" ht="15" customHeight="1" x14ac:dyDescent="0.25">
      <c r="A76" s="162"/>
      <c r="B76" s="163"/>
      <c r="C76" s="163"/>
      <c r="D76" s="163"/>
      <c r="E76" s="163"/>
      <c r="F76" s="163"/>
      <c r="G76" s="163"/>
      <c r="H76" s="163"/>
      <c r="I76" s="163"/>
      <c r="J76" s="163"/>
      <c r="K76" s="163"/>
      <c r="L76" s="163"/>
      <c r="M76" s="163"/>
      <c r="N76" s="163"/>
      <c r="O76" s="163"/>
      <c r="P76" s="163"/>
      <c r="Q76" s="163"/>
      <c r="R76" s="163"/>
      <c r="S76" s="163"/>
      <c r="T76" s="164"/>
      <c r="U76" s="37"/>
      <c r="V76" s="37"/>
      <c r="W76" s="37"/>
    </row>
    <row r="77" spans="1:23" customFormat="1" ht="15" x14ac:dyDescent="0.25">
      <c r="A77" s="162"/>
      <c r="B77" s="163"/>
      <c r="C77" s="163"/>
      <c r="D77" s="163"/>
      <c r="E77" s="163"/>
      <c r="F77" s="163"/>
      <c r="G77" s="163"/>
      <c r="H77" s="163"/>
      <c r="I77" s="163"/>
      <c r="J77" s="163"/>
      <c r="K77" s="163"/>
      <c r="L77" s="163"/>
      <c r="M77" s="163"/>
      <c r="N77" s="163"/>
      <c r="O77" s="163"/>
      <c r="P77" s="163"/>
      <c r="Q77" s="163"/>
      <c r="R77" s="163"/>
      <c r="S77" s="163"/>
      <c r="T77" s="164"/>
      <c r="U77" s="37"/>
      <c r="V77" s="37"/>
      <c r="W77" s="37"/>
    </row>
    <row r="78" spans="1:23" customFormat="1" ht="15" x14ac:dyDescent="0.25">
      <c r="A78" s="152" t="s">
        <v>2</v>
      </c>
      <c r="B78" s="153"/>
      <c r="C78" s="153"/>
      <c r="D78" s="153"/>
      <c r="E78" s="153"/>
      <c r="F78" s="153"/>
      <c r="G78" s="153"/>
      <c r="H78" s="153"/>
      <c r="I78" s="153"/>
      <c r="J78" s="153"/>
      <c r="K78" s="153"/>
      <c r="L78" s="153"/>
      <c r="M78" s="153"/>
      <c r="N78" s="38"/>
      <c r="O78" s="39"/>
      <c r="P78" s="39"/>
      <c r="Q78" s="39"/>
      <c r="R78" s="39"/>
      <c r="S78" s="39"/>
      <c r="T78" s="40"/>
      <c r="U78" s="37"/>
      <c r="V78" s="37"/>
      <c r="W78" s="37"/>
    </row>
    <row r="79" spans="1:23" customFormat="1" ht="15" x14ac:dyDescent="0.25">
      <c r="A79" s="152" t="s">
        <v>285</v>
      </c>
      <c r="B79" s="153"/>
      <c r="C79" s="153"/>
      <c r="D79" s="153"/>
      <c r="E79" s="153"/>
      <c r="F79" s="153"/>
      <c r="G79" s="153"/>
      <c r="H79" s="153"/>
      <c r="I79" s="153"/>
      <c r="J79" s="153"/>
      <c r="K79" s="153"/>
      <c r="L79" s="153"/>
      <c r="M79" s="153"/>
      <c r="N79" s="38"/>
      <c r="O79" s="39"/>
      <c r="P79" s="39"/>
      <c r="Q79" s="39"/>
      <c r="R79" s="39"/>
      <c r="S79" s="39"/>
      <c r="T79" s="40"/>
      <c r="U79" s="37"/>
      <c r="V79" s="37"/>
      <c r="W79" s="37"/>
    </row>
    <row r="80" spans="1:23" customFormat="1" ht="15" x14ac:dyDescent="0.25">
      <c r="A80" s="152" t="s">
        <v>3</v>
      </c>
      <c r="B80" s="153"/>
      <c r="C80" s="153"/>
      <c r="D80" s="153"/>
      <c r="E80" s="153"/>
      <c r="F80" s="153"/>
      <c r="G80" s="153"/>
      <c r="H80" s="153"/>
      <c r="I80" s="153"/>
      <c r="J80" s="153"/>
      <c r="K80" s="153"/>
      <c r="L80" s="153"/>
      <c r="M80" s="153"/>
      <c r="N80" s="38"/>
      <c r="O80" s="39"/>
      <c r="P80" s="39"/>
      <c r="Q80" s="39"/>
      <c r="R80" s="39"/>
      <c r="S80" s="39"/>
      <c r="T80" s="40"/>
      <c r="U80" s="37"/>
      <c r="V80" s="37"/>
      <c r="W80" s="37"/>
    </row>
    <row r="81" spans="1:23" customFormat="1" ht="15" x14ac:dyDescent="0.25">
      <c r="A81" s="152" t="s">
        <v>106</v>
      </c>
      <c r="B81" s="153"/>
      <c r="C81" s="153"/>
      <c r="D81" s="153"/>
      <c r="E81" s="153"/>
      <c r="F81" s="153"/>
      <c r="G81" s="153"/>
      <c r="H81" s="153"/>
      <c r="I81" s="153"/>
      <c r="J81" s="153"/>
      <c r="K81" s="153"/>
      <c r="L81" s="153"/>
      <c r="M81" s="153"/>
      <c r="N81" s="38"/>
      <c r="O81" s="39"/>
      <c r="P81" s="39"/>
      <c r="Q81" s="39"/>
      <c r="R81" s="39"/>
      <c r="S81" s="39"/>
      <c r="T81" s="40"/>
      <c r="U81" s="37"/>
      <c r="V81" s="37"/>
      <c r="W81" s="37"/>
    </row>
    <row r="82" spans="1:23" customFormat="1" ht="15.75" thickBot="1" x14ac:dyDescent="0.3">
      <c r="A82" s="152" t="s">
        <v>132</v>
      </c>
      <c r="B82" s="153"/>
      <c r="C82" s="153"/>
      <c r="D82" s="153"/>
      <c r="E82" s="153"/>
      <c r="F82" s="153"/>
      <c r="G82" s="153"/>
      <c r="H82" s="153"/>
      <c r="I82" s="153"/>
      <c r="J82" s="153"/>
      <c r="K82" s="153"/>
      <c r="L82" s="153"/>
      <c r="M82" s="153"/>
      <c r="N82" s="38"/>
      <c r="O82" s="39"/>
      <c r="P82" s="39"/>
      <c r="Q82" s="39"/>
      <c r="R82" s="39"/>
      <c r="S82" s="39"/>
      <c r="T82" s="40"/>
      <c r="U82" s="37"/>
      <c r="V82" s="37"/>
      <c r="W82" s="37"/>
    </row>
    <row r="83" spans="1:23" customFormat="1" ht="15.75" thickBot="1" x14ac:dyDescent="0.3">
      <c r="A83" s="152" t="s">
        <v>108</v>
      </c>
      <c r="B83" s="153"/>
      <c r="C83" s="153"/>
      <c r="D83" s="153"/>
      <c r="E83" s="153"/>
      <c r="F83" s="153"/>
      <c r="G83" s="153"/>
      <c r="H83" s="153"/>
      <c r="I83" s="153"/>
      <c r="J83" s="153"/>
      <c r="K83" s="153"/>
      <c r="L83" s="153"/>
      <c r="M83" s="153"/>
      <c r="N83" s="153"/>
      <c r="O83" s="153"/>
      <c r="P83" s="153"/>
      <c r="Q83" s="153"/>
      <c r="R83" s="154"/>
      <c r="S83" s="155">
        <v>43293</v>
      </c>
      <c r="T83" s="156"/>
      <c r="U83" s="37"/>
      <c r="V83" s="37"/>
      <c r="W83" s="37"/>
    </row>
    <row r="84" spans="1:23" customFormat="1" ht="15" x14ac:dyDescent="0.25">
      <c r="A84" s="152" t="s">
        <v>7</v>
      </c>
      <c r="B84" s="153"/>
      <c r="C84" s="153"/>
      <c r="D84" s="153"/>
      <c r="E84" s="153"/>
      <c r="F84" s="153"/>
      <c r="G84" s="153"/>
      <c r="H84" s="153"/>
      <c r="I84" s="153"/>
      <c r="J84" s="153"/>
      <c r="K84" s="153"/>
      <c r="L84" s="153"/>
      <c r="M84" s="153"/>
      <c r="N84" s="153"/>
      <c r="O84" s="153"/>
      <c r="P84" s="153"/>
      <c r="Q84" s="153"/>
      <c r="R84" s="154"/>
      <c r="S84" s="157">
        <v>43920</v>
      </c>
      <c r="T84" s="158"/>
      <c r="U84" s="37"/>
      <c r="V84" s="37"/>
      <c r="W84" s="37"/>
    </row>
    <row r="85" spans="1:23" s="42" customFormat="1" ht="65.25" customHeight="1" x14ac:dyDescent="0.25">
      <c r="A85" s="135" t="s">
        <v>8</v>
      </c>
      <c r="B85" s="151" t="s">
        <v>9</v>
      </c>
      <c r="C85" s="151" t="s">
        <v>110</v>
      </c>
      <c r="D85" s="151" t="s">
        <v>11</v>
      </c>
      <c r="E85" s="151" t="s">
        <v>12</v>
      </c>
      <c r="F85" s="135" t="s">
        <v>13</v>
      </c>
      <c r="G85" s="150" t="s">
        <v>14</v>
      </c>
      <c r="H85" s="135" t="s">
        <v>15</v>
      </c>
      <c r="I85" s="135" t="s">
        <v>16</v>
      </c>
      <c r="J85" s="135" t="s">
        <v>17</v>
      </c>
      <c r="K85" s="135" t="s">
        <v>18</v>
      </c>
      <c r="L85" s="135" t="s">
        <v>19</v>
      </c>
      <c r="M85" s="149" t="s">
        <v>20</v>
      </c>
      <c r="N85" s="135" t="s">
        <v>21</v>
      </c>
      <c r="O85" s="149" t="s">
        <v>22</v>
      </c>
      <c r="P85" s="149" t="s">
        <v>23</v>
      </c>
      <c r="Q85" s="149" t="s">
        <v>24</v>
      </c>
      <c r="R85" s="149" t="s">
        <v>25</v>
      </c>
      <c r="S85" s="135" t="s">
        <v>26</v>
      </c>
      <c r="T85" s="135"/>
      <c r="U85" s="41"/>
    </row>
    <row r="86" spans="1:23" s="42" customFormat="1" ht="36" customHeight="1" x14ac:dyDescent="0.25">
      <c r="A86" s="135"/>
      <c r="B86" s="151"/>
      <c r="C86" s="151"/>
      <c r="D86" s="151"/>
      <c r="E86" s="151"/>
      <c r="F86" s="135"/>
      <c r="G86" s="150"/>
      <c r="H86" s="135"/>
      <c r="I86" s="135"/>
      <c r="J86" s="135"/>
      <c r="K86" s="135"/>
      <c r="L86" s="135"/>
      <c r="M86" s="149"/>
      <c r="N86" s="135"/>
      <c r="O86" s="149"/>
      <c r="P86" s="149"/>
      <c r="Q86" s="149"/>
      <c r="R86" s="149"/>
      <c r="S86" s="43" t="s">
        <v>27</v>
      </c>
      <c r="T86" s="43" t="s">
        <v>28</v>
      </c>
      <c r="U86" s="41"/>
    </row>
    <row r="87" spans="1:23" s="42" customFormat="1" ht="409.6" customHeight="1" x14ac:dyDescent="0.25">
      <c r="A87" s="53">
        <v>4</v>
      </c>
      <c r="B87" s="53">
        <v>1405001</v>
      </c>
      <c r="C87" s="70" t="s">
        <v>133</v>
      </c>
      <c r="D87" s="70" t="s">
        <v>134</v>
      </c>
      <c r="E87" s="70" t="s">
        <v>135</v>
      </c>
      <c r="F87" s="70" t="s">
        <v>136</v>
      </c>
      <c r="G87" s="70" t="s">
        <v>137</v>
      </c>
      <c r="H87" s="70" t="s">
        <v>138</v>
      </c>
      <c r="I87" s="53" t="s">
        <v>45</v>
      </c>
      <c r="J87" s="48">
        <v>1</v>
      </c>
      <c r="K87" s="71">
        <v>43466</v>
      </c>
      <c r="L87" s="71">
        <v>43830</v>
      </c>
      <c r="M87" s="52">
        <f>+(L87-K87)/7</f>
        <v>52</v>
      </c>
      <c r="N87" s="48">
        <v>1</v>
      </c>
      <c r="O87" s="51">
        <v>1</v>
      </c>
      <c r="P87" s="52">
        <f>+M87*O87</f>
        <v>52</v>
      </c>
      <c r="Q87" s="52">
        <f>IF(L87&lt;=$S$11,P87,0)</f>
        <v>52</v>
      </c>
      <c r="R87" s="52">
        <f>IF($S$11&gt;=L87,M87,0)</f>
        <v>52</v>
      </c>
      <c r="S87" s="43" t="s">
        <v>139</v>
      </c>
      <c r="T87" s="72"/>
      <c r="U87" s="41"/>
    </row>
    <row r="88" spans="1:23" customFormat="1" ht="15" x14ac:dyDescent="0.25">
      <c r="A88" s="184"/>
      <c r="B88" s="184"/>
      <c r="C88" s="184"/>
      <c r="D88" s="184"/>
      <c r="E88" s="184"/>
      <c r="F88" s="184"/>
      <c r="G88" s="184"/>
      <c r="H88" s="184"/>
      <c r="I88" s="184"/>
      <c r="J88" s="184"/>
      <c r="K88" s="184"/>
      <c r="L88" s="184"/>
      <c r="M88" s="184"/>
      <c r="N88" s="184"/>
      <c r="O88" s="184"/>
      <c r="P88" s="56">
        <f>SUM(P87:P87)</f>
        <v>52</v>
      </c>
      <c r="Q88" s="56">
        <f>SUM(Q87:Q87)</f>
        <v>52</v>
      </c>
      <c r="R88" s="57">
        <f>SUM(R87:R87)</f>
        <v>52</v>
      </c>
      <c r="S88" s="42"/>
      <c r="T88" s="42"/>
    </row>
    <row r="89" spans="1:23" customFormat="1" ht="12.75" customHeight="1" x14ac:dyDescent="0.25">
      <c r="A89" s="137" t="s">
        <v>89</v>
      </c>
      <c r="B89" s="138"/>
      <c r="C89" s="138"/>
      <c r="D89" s="138"/>
      <c r="E89" s="138"/>
      <c r="F89" s="138"/>
      <c r="G89" s="138"/>
      <c r="H89" s="138"/>
      <c r="I89" s="138"/>
      <c r="J89" s="138"/>
      <c r="K89" s="138"/>
      <c r="L89" s="138"/>
      <c r="M89" s="138"/>
      <c r="N89" s="138"/>
      <c r="O89" s="138"/>
      <c r="P89" s="138"/>
      <c r="Q89" s="138"/>
      <c r="R89" s="138"/>
      <c r="S89" s="138"/>
      <c r="T89" s="139"/>
    </row>
    <row r="90" spans="1:23" customFormat="1" ht="15.75" thickBot="1" x14ac:dyDescent="0.3">
      <c r="A90" s="140"/>
      <c r="B90" s="141"/>
      <c r="C90" s="141"/>
      <c r="D90" s="141"/>
      <c r="E90" s="141"/>
      <c r="F90" s="141"/>
      <c r="G90" s="141"/>
      <c r="H90" s="141"/>
      <c r="I90" s="141"/>
      <c r="J90" s="141"/>
      <c r="K90" s="141"/>
      <c r="L90" s="141"/>
      <c r="M90" s="141"/>
      <c r="N90" s="141"/>
      <c r="O90" s="141"/>
      <c r="P90" s="141"/>
      <c r="Q90" s="141"/>
      <c r="R90" s="141"/>
      <c r="S90" s="141"/>
      <c r="T90" s="142"/>
    </row>
    <row r="91" spans="1:23" customFormat="1" ht="15" x14ac:dyDescent="0.25">
      <c r="A91" s="58"/>
      <c r="B91" s="58"/>
      <c r="C91" s="58"/>
      <c r="D91" s="58"/>
      <c r="E91" s="58"/>
      <c r="F91" s="58"/>
      <c r="G91" s="58"/>
      <c r="H91" s="58"/>
      <c r="I91" s="58"/>
      <c r="J91" s="58"/>
      <c r="K91" s="58"/>
      <c r="L91" s="58"/>
      <c r="M91" s="58"/>
      <c r="N91" s="58"/>
      <c r="O91" s="58"/>
      <c r="P91" s="58"/>
      <c r="Q91" s="58"/>
      <c r="R91" s="58"/>
      <c r="S91" s="58"/>
      <c r="T91" s="58"/>
    </row>
    <row r="92" spans="1:23" customFormat="1" ht="15.75" thickBot="1" x14ac:dyDescent="0.3">
      <c r="A92" s="58"/>
      <c r="B92" s="58"/>
      <c r="C92" s="58"/>
      <c r="D92" s="58"/>
      <c r="E92" s="58"/>
      <c r="F92" s="58"/>
      <c r="G92" s="58"/>
      <c r="H92" s="58"/>
      <c r="I92" s="58"/>
      <c r="J92" s="58"/>
      <c r="K92" s="58"/>
      <c r="L92" s="58"/>
      <c r="M92" s="58"/>
      <c r="N92" s="58"/>
      <c r="O92" s="58"/>
      <c r="P92" s="58"/>
      <c r="Q92" s="58"/>
      <c r="R92" s="58"/>
      <c r="S92" s="58"/>
      <c r="T92" s="58"/>
    </row>
    <row r="93" spans="1:23" customFormat="1" ht="15.75" thickBot="1" x14ac:dyDescent="0.3">
      <c r="A93" s="143" t="s">
        <v>90</v>
      </c>
      <c r="B93" s="144"/>
      <c r="C93" s="144"/>
      <c r="D93" s="144"/>
      <c r="E93" s="145"/>
      <c r="F93" s="58"/>
      <c r="G93" s="185" t="s">
        <v>91</v>
      </c>
      <c r="H93" s="186"/>
      <c r="I93" s="186"/>
      <c r="J93" s="186"/>
      <c r="K93" s="186"/>
      <c r="L93" s="186"/>
      <c r="M93" s="186"/>
      <c r="N93" s="186"/>
      <c r="O93" s="186"/>
      <c r="P93" s="186"/>
      <c r="Q93" s="186"/>
      <c r="R93" s="186"/>
      <c r="S93" s="186"/>
      <c r="T93" s="187"/>
    </row>
    <row r="94" spans="1:23" customFormat="1" ht="15.75" thickBot="1" x14ac:dyDescent="0.3">
      <c r="A94" s="147"/>
      <c r="B94" s="147"/>
      <c r="C94" s="147"/>
      <c r="D94" s="147"/>
      <c r="E94" s="147"/>
      <c r="F94" s="58"/>
      <c r="G94" s="188" t="s">
        <v>92</v>
      </c>
      <c r="H94" s="189"/>
      <c r="I94" s="189"/>
      <c r="J94" s="189"/>
      <c r="K94" s="189"/>
      <c r="L94" s="189"/>
      <c r="M94" s="189"/>
      <c r="N94" s="189"/>
      <c r="O94" s="189"/>
      <c r="P94" s="189"/>
      <c r="Q94" s="189"/>
      <c r="R94" s="189"/>
      <c r="S94" s="189"/>
      <c r="T94" s="190"/>
    </row>
    <row r="95" spans="1:23" customFormat="1" ht="19.5" customHeight="1" thickBot="1" x14ac:dyDescent="0.3">
      <c r="A95" s="131"/>
      <c r="B95" s="132"/>
      <c r="C95" s="124" t="s">
        <v>93</v>
      </c>
      <c r="D95" s="125"/>
      <c r="E95" s="126"/>
      <c r="F95" s="58"/>
      <c r="G95" s="175" t="s">
        <v>94</v>
      </c>
      <c r="H95" s="176"/>
      <c r="I95" s="176"/>
      <c r="J95" s="176"/>
      <c r="K95" s="176"/>
      <c r="L95" s="176"/>
      <c r="M95" s="176"/>
      <c r="N95" s="176"/>
      <c r="O95" s="176"/>
      <c r="P95" s="176"/>
      <c r="Q95" s="177"/>
      <c r="R95" s="168" t="s">
        <v>95</v>
      </c>
      <c r="S95" s="178"/>
      <c r="T95" s="59">
        <f>+R88</f>
        <v>52</v>
      </c>
    </row>
    <row r="96" spans="1:23" customFormat="1" ht="15" customHeight="1" thickBot="1" x14ac:dyDescent="0.3">
      <c r="A96" s="133"/>
      <c r="B96" s="134"/>
      <c r="C96" s="124" t="s">
        <v>96</v>
      </c>
      <c r="D96" s="125"/>
      <c r="E96" s="126"/>
      <c r="F96" s="58"/>
      <c r="G96" s="179" t="s">
        <v>97</v>
      </c>
      <c r="H96" s="202"/>
      <c r="I96" s="202"/>
      <c r="J96" s="202"/>
      <c r="K96" s="202"/>
      <c r="L96" s="202"/>
      <c r="M96" s="202"/>
      <c r="N96" s="202"/>
      <c r="O96" s="202"/>
      <c r="P96" s="202"/>
      <c r="Q96" s="203"/>
      <c r="R96" s="182" t="s">
        <v>98</v>
      </c>
      <c r="S96" s="183"/>
      <c r="T96" s="60">
        <f>SUM(M87:M87)</f>
        <v>52</v>
      </c>
    </row>
    <row r="97" spans="1:23" customFormat="1" ht="16.5" customHeight="1" thickBot="1" x14ac:dyDescent="0.3">
      <c r="A97" s="122"/>
      <c r="B97" s="123"/>
      <c r="C97" s="124" t="s">
        <v>99</v>
      </c>
      <c r="D97" s="125"/>
      <c r="E97" s="126"/>
      <c r="F97" s="58"/>
      <c r="G97" s="165" t="s">
        <v>100</v>
      </c>
      <c r="H97" s="166"/>
      <c r="I97" s="166"/>
      <c r="J97" s="166"/>
      <c r="K97" s="166"/>
      <c r="L97" s="166"/>
      <c r="M97" s="166"/>
      <c r="N97" s="166"/>
      <c r="O97" s="166"/>
      <c r="P97" s="166"/>
      <c r="Q97" s="167"/>
      <c r="R97" s="168" t="s">
        <v>101</v>
      </c>
      <c r="S97" s="169"/>
      <c r="T97" s="61">
        <f>IF(Q88=0,0,+Q88/T95)</f>
        <v>1</v>
      </c>
    </row>
    <row r="98" spans="1:23" customFormat="1" ht="15" customHeight="1" thickBot="1" x14ac:dyDescent="0.3">
      <c r="A98" s="129"/>
      <c r="B98" s="130"/>
      <c r="C98" s="124" t="s">
        <v>102</v>
      </c>
      <c r="D98" s="125"/>
      <c r="E98" s="126"/>
      <c r="F98" s="58"/>
      <c r="G98" s="170" t="s">
        <v>103</v>
      </c>
      <c r="H98" s="171"/>
      <c r="I98" s="171"/>
      <c r="J98" s="171"/>
      <c r="K98" s="171"/>
      <c r="L98" s="171"/>
      <c r="M98" s="171"/>
      <c r="N98" s="171"/>
      <c r="O98" s="171"/>
      <c r="P98" s="171"/>
      <c r="Q98" s="172"/>
      <c r="R98" s="173" t="s">
        <v>104</v>
      </c>
      <c r="S98" s="174"/>
      <c r="T98" s="62">
        <f>IF(P88=0,0,+P88/T96)</f>
        <v>1</v>
      </c>
    </row>
    <row r="99" spans="1:23" customFormat="1" ht="9" customHeight="1" x14ac:dyDescent="0.25">
      <c r="A99" s="58"/>
      <c r="B99" s="58"/>
      <c r="C99" s="58"/>
      <c r="D99" s="58"/>
      <c r="E99" s="58"/>
      <c r="F99" s="58"/>
      <c r="G99" s="58"/>
      <c r="H99" s="58"/>
      <c r="I99" s="58"/>
      <c r="J99" s="58"/>
      <c r="K99" s="58"/>
      <c r="L99" s="58"/>
      <c r="M99" s="58"/>
      <c r="N99" s="58"/>
      <c r="O99" s="58"/>
      <c r="P99" s="58"/>
      <c r="Q99" s="58"/>
      <c r="R99" s="58"/>
      <c r="S99" s="58"/>
      <c r="T99" s="58"/>
    </row>
    <row r="100" spans="1:23" customFormat="1" ht="15" hidden="1" x14ac:dyDescent="0.25"/>
    <row r="101" spans="1:23" customFormat="1" ht="15" x14ac:dyDescent="0.25"/>
    <row r="102" spans="1:23" customFormat="1" ht="23.25" customHeight="1" x14ac:dyDescent="0.25">
      <c r="A102" s="219" t="s">
        <v>140</v>
      </c>
      <c r="B102" s="219"/>
      <c r="C102" s="219"/>
      <c r="D102" s="219"/>
      <c r="E102" s="219"/>
      <c r="F102" s="219"/>
      <c r="G102" s="219"/>
      <c r="H102" s="219"/>
      <c r="I102" s="219"/>
      <c r="J102" s="219"/>
      <c r="K102" s="219"/>
      <c r="L102" s="219"/>
      <c r="M102" s="219"/>
      <c r="N102" s="219"/>
      <c r="O102" s="219"/>
      <c r="P102" s="219"/>
      <c r="Q102" s="219"/>
      <c r="R102" s="219"/>
      <c r="S102" s="219"/>
      <c r="T102" s="219"/>
    </row>
    <row r="103" spans="1:23" s="65" customFormat="1" ht="15" x14ac:dyDescent="0.25">
      <c r="A103" s="219"/>
      <c r="B103" s="219"/>
      <c r="C103" s="219"/>
      <c r="D103" s="219"/>
      <c r="E103" s="219"/>
      <c r="F103" s="219"/>
      <c r="G103" s="219"/>
      <c r="H103" s="219"/>
      <c r="I103" s="219"/>
      <c r="J103" s="219"/>
      <c r="K103" s="219"/>
      <c r="L103" s="219"/>
      <c r="M103" s="219"/>
      <c r="N103" s="219"/>
      <c r="O103" s="219"/>
      <c r="P103" s="219"/>
      <c r="Q103" s="219"/>
      <c r="R103" s="219"/>
      <c r="S103" s="219"/>
      <c r="T103" s="219"/>
    </row>
    <row r="104" spans="1:23" s="65" customFormat="1" ht="15" x14ac:dyDescent="0.25">
      <c r="A104" s="220"/>
      <c r="B104" s="220"/>
      <c r="C104" s="220"/>
      <c r="F104" s="220"/>
      <c r="G104" s="220"/>
      <c r="H104" s="68"/>
      <c r="I104" s="64"/>
      <c r="J104" s="69"/>
      <c r="K104" s="69"/>
      <c r="L104" s="69"/>
      <c r="M104" s="66"/>
      <c r="O104" s="66"/>
      <c r="P104" s="66"/>
      <c r="Q104" s="66"/>
      <c r="R104" s="66"/>
      <c r="T104" s="67"/>
    </row>
    <row r="105" spans="1:23" customFormat="1" ht="15" x14ac:dyDescent="0.25">
      <c r="F105" s="37"/>
      <c r="G105" s="37"/>
      <c r="H105" s="37"/>
      <c r="I105" s="37"/>
    </row>
    <row r="106" spans="1:23" ht="13.5" thickBot="1" x14ac:dyDescent="0.25"/>
    <row r="107" spans="1:23" customFormat="1" ht="15" customHeight="1" x14ac:dyDescent="0.25">
      <c r="A107" s="159" t="s">
        <v>0</v>
      </c>
      <c r="B107" s="160"/>
      <c r="C107" s="160"/>
      <c r="D107" s="160"/>
      <c r="E107" s="160"/>
      <c r="F107" s="160"/>
      <c r="G107" s="160"/>
      <c r="H107" s="160"/>
      <c r="I107" s="160"/>
      <c r="J107" s="160"/>
      <c r="K107" s="160"/>
      <c r="L107" s="160"/>
      <c r="M107" s="160"/>
      <c r="N107" s="160"/>
      <c r="O107" s="160"/>
      <c r="P107" s="160"/>
      <c r="Q107" s="160"/>
      <c r="R107" s="160"/>
      <c r="S107" s="160"/>
      <c r="T107" s="161"/>
      <c r="U107" s="37"/>
      <c r="V107" s="37"/>
      <c r="W107" s="37"/>
    </row>
    <row r="108" spans="1:23" customFormat="1" ht="15" customHeight="1" x14ac:dyDescent="0.25">
      <c r="A108" s="162" t="s">
        <v>1</v>
      </c>
      <c r="B108" s="163"/>
      <c r="C108" s="163"/>
      <c r="D108" s="163"/>
      <c r="E108" s="163"/>
      <c r="F108" s="163"/>
      <c r="G108" s="163"/>
      <c r="H108" s="163"/>
      <c r="I108" s="163"/>
      <c r="J108" s="163"/>
      <c r="K108" s="163"/>
      <c r="L108" s="163"/>
      <c r="M108" s="163"/>
      <c r="N108" s="163"/>
      <c r="O108" s="163"/>
      <c r="P108" s="163"/>
      <c r="Q108" s="163"/>
      <c r="R108" s="163"/>
      <c r="S108" s="163"/>
      <c r="T108" s="164"/>
      <c r="U108" s="37"/>
      <c r="V108" s="37"/>
      <c r="W108" s="37"/>
    </row>
    <row r="109" spans="1:23" customFormat="1" ht="15" customHeight="1" x14ac:dyDescent="0.25">
      <c r="A109" s="162"/>
      <c r="B109" s="163"/>
      <c r="C109" s="163"/>
      <c r="D109" s="163"/>
      <c r="E109" s="163"/>
      <c r="F109" s="163"/>
      <c r="G109" s="163"/>
      <c r="H109" s="163"/>
      <c r="I109" s="163"/>
      <c r="J109" s="163"/>
      <c r="K109" s="163"/>
      <c r="L109" s="163"/>
      <c r="M109" s="163"/>
      <c r="N109" s="163"/>
      <c r="O109" s="163"/>
      <c r="P109" s="163"/>
      <c r="Q109" s="163"/>
      <c r="R109" s="163"/>
      <c r="S109" s="163"/>
      <c r="T109" s="164"/>
      <c r="U109" s="37"/>
      <c r="V109" s="37"/>
      <c r="W109" s="37"/>
    </row>
    <row r="110" spans="1:23" customFormat="1" ht="15" x14ac:dyDescent="0.25">
      <c r="A110" s="162"/>
      <c r="B110" s="163"/>
      <c r="C110" s="163"/>
      <c r="D110" s="163"/>
      <c r="E110" s="163"/>
      <c r="F110" s="163"/>
      <c r="G110" s="163"/>
      <c r="H110" s="163"/>
      <c r="I110" s="163"/>
      <c r="J110" s="163"/>
      <c r="K110" s="163"/>
      <c r="L110" s="163"/>
      <c r="M110" s="163"/>
      <c r="N110" s="163"/>
      <c r="O110" s="163"/>
      <c r="P110" s="163"/>
      <c r="Q110" s="163"/>
      <c r="R110" s="163"/>
      <c r="S110" s="163"/>
      <c r="T110" s="164"/>
      <c r="U110" s="37"/>
      <c r="V110" s="37"/>
      <c r="W110" s="37"/>
    </row>
    <row r="111" spans="1:23" customFormat="1" ht="15" x14ac:dyDescent="0.25">
      <c r="A111" s="152" t="s">
        <v>2</v>
      </c>
      <c r="B111" s="153"/>
      <c r="C111" s="153"/>
      <c r="D111" s="153"/>
      <c r="E111" s="153"/>
      <c r="F111" s="153"/>
      <c r="G111" s="153"/>
      <c r="H111" s="153"/>
      <c r="I111" s="153"/>
      <c r="J111" s="153"/>
      <c r="K111" s="153"/>
      <c r="L111" s="153"/>
      <c r="M111" s="153"/>
      <c r="N111" s="38"/>
      <c r="O111" s="39"/>
      <c r="P111" s="39"/>
      <c r="Q111" s="39"/>
      <c r="R111" s="39"/>
      <c r="S111" s="39"/>
      <c r="T111" s="40"/>
      <c r="U111" s="37"/>
      <c r="V111" s="37"/>
      <c r="W111" s="37"/>
    </row>
    <row r="112" spans="1:23" customFormat="1" ht="15" x14ac:dyDescent="0.25">
      <c r="A112" s="152" t="s">
        <v>287</v>
      </c>
      <c r="B112" s="153"/>
      <c r="C112" s="153"/>
      <c r="D112" s="153"/>
      <c r="E112" s="153"/>
      <c r="F112" s="153"/>
      <c r="G112" s="153"/>
      <c r="H112" s="153"/>
      <c r="I112" s="153"/>
      <c r="J112" s="153"/>
      <c r="K112" s="153"/>
      <c r="L112" s="153"/>
      <c r="M112" s="153"/>
      <c r="N112" s="38"/>
      <c r="O112" s="39"/>
      <c r="P112" s="39"/>
      <c r="Q112" s="39"/>
      <c r="R112" s="39"/>
      <c r="S112" s="39"/>
      <c r="T112" s="40"/>
      <c r="U112" s="37"/>
      <c r="V112" s="37"/>
      <c r="W112" s="37"/>
    </row>
    <row r="113" spans="1:25" customFormat="1" ht="15" x14ac:dyDescent="0.25">
      <c r="A113" s="152" t="s">
        <v>3</v>
      </c>
      <c r="B113" s="153"/>
      <c r="C113" s="153"/>
      <c r="D113" s="153"/>
      <c r="E113" s="153"/>
      <c r="F113" s="153"/>
      <c r="G113" s="153"/>
      <c r="H113" s="153"/>
      <c r="I113" s="153"/>
      <c r="J113" s="153"/>
      <c r="K113" s="153"/>
      <c r="L113" s="153"/>
      <c r="M113" s="153"/>
      <c r="N113" s="38"/>
      <c r="O113" s="39"/>
      <c r="P113" s="39"/>
      <c r="Q113" s="39"/>
      <c r="R113" s="39"/>
      <c r="S113" s="39"/>
      <c r="T113" s="40"/>
      <c r="U113" s="37"/>
      <c r="V113" s="37"/>
      <c r="W113" s="37"/>
    </row>
    <row r="114" spans="1:25" customFormat="1" ht="15" x14ac:dyDescent="0.25">
      <c r="A114" s="152" t="s">
        <v>141</v>
      </c>
      <c r="B114" s="153"/>
      <c r="C114" s="153"/>
      <c r="D114" s="153"/>
      <c r="E114" s="153"/>
      <c r="F114" s="153"/>
      <c r="G114" s="153"/>
      <c r="H114" s="153"/>
      <c r="I114" s="153"/>
      <c r="J114" s="153"/>
      <c r="K114" s="153"/>
      <c r="L114" s="153"/>
      <c r="M114" s="153"/>
      <c r="N114" s="38"/>
      <c r="O114" s="39"/>
      <c r="P114" s="39"/>
      <c r="Q114" s="39"/>
      <c r="R114" s="39"/>
      <c r="S114" s="39"/>
      <c r="T114" s="40"/>
      <c r="U114" s="37"/>
      <c r="V114" s="37"/>
      <c r="W114" s="37"/>
    </row>
    <row r="115" spans="1:25" customFormat="1" ht="15.75" thickBot="1" x14ac:dyDescent="0.3">
      <c r="A115" s="152" t="s">
        <v>142</v>
      </c>
      <c r="B115" s="153"/>
      <c r="C115" s="153"/>
      <c r="D115" s="153"/>
      <c r="E115" s="153"/>
      <c r="F115" s="153"/>
      <c r="G115" s="153"/>
      <c r="H115" s="153"/>
      <c r="I115" s="153"/>
      <c r="J115" s="153"/>
      <c r="K115" s="153"/>
      <c r="L115" s="153"/>
      <c r="M115" s="153"/>
      <c r="N115" s="38"/>
      <c r="O115" s="39"/>
      <c r="P115" s="39"/>
      <c r="Q115" s="39"/>
      <c r="R115" s="39"/>
      <c r="S115" s="39"/>
      <c r="T115" s="40"/>
      <c r="U115" s="37"/>
      <c r="V115" s="37"/>
      <c r="W115" s="37"/>
    </row>
    <row r="116" spans="1:25" customFormat="1" ht="15.75" thickBot="1" x14ac:dyDescent="0.3">
      <c r="A116" s="152" t="s">
        <v>6</v>
      </c>
      <c r="B116" s="153"/>
      <c r="C116" s="153"/>
      <c r="D116" s="153"/>
      <c r="E116" s="153"/>
      <c r="F116" s="153"/>
      <c r="G116" s="153"/>
      <c r="H116" s="153"/>
      <c r="I116" s="153"/>
      <c r="J116" s="153"/>
      <c r="K116" s="153"/>
      <c r="L116" s="153"/>
      <c r="M116" s="153"/>
      <c r="N116" s="153"/>
      <c r="O116" s="153"/>
      <c r="P116" s="153"/>
      <c r="Q116" s="153"/>
      <c r="R116" s="154"/>
      <c r="S116" s="191" t="s">
        <v>143</v>
      </c>
      <c r="T116" s="156"/>
      <c r="U116" s="37"/>
      <c r="V116" s="37"/>
      <c r="W116" s="37"/>
    </row>
    <row r="117" spans="1:25" customFormat="1" ht="15" x14ac:dyDescent="0.25">
      <c r="A117" s="152" t="s">
        <v>7</v>
      </c>
      <c r="B117" s="153"/>
      <c r="C117" s="153"/>
      <c r="D117" s="153"/>
      <c r="E117" s="153"/>
      <c r="F117" s="153"/>
      <c r="G117" s="153"/>
      <c r="H117" s="153"/>
      <c r="I117" s="153"/>
      <c r="J117" s="153"/>
      <c r="K117" s="153"/>
      <c r="L117" s="153"/>
      <c r="M117" s="153"/>
      <c r="N117" s="153"/>
      <c r="O117" s="153"/>
      <c r="P117" s="153"/>
      <c r="Q117" s="153"/>
      <c r="R117" s="154"/>
      <c r="S117" s="217" t="s">
        <v>144</v>
      </c>
      <c r="T117" s="218"/>
      <c r="U117" s="37"/>
      <c r="V117" s="37"/>
      <c r="W117" s="37"/>
    </row>
    <row r="118" spans="1:25" customFormat="1" ht="65.25" customHeight="1" x14ac:dyDescent="0.25">
      <c r="A118" s="135" t="s">
        <v>8</v>
      </c>
      <c r="B118" s="151" t="s">
        <v>9</v>
      </c>
      <c r="C118" s="151" t="s">
        <v>110</v>
      </c>
      <c r="D118" s="151" t="s">
        <v>11</v>
      </c>
      <c r="E118" s="151" t="s">
        <v>12</v>
      </c>
      <c r="F118" s="135" t="s">
        <v>13</v>
      </c>
      <c r="G118" s="150" t="s">
        <v>14</v>
      </c>
      <c r="H118" s="135" t="s">
        <v>15</v>
      </c>
      <c r="I118" s="135" t="s">
        <v>16</v>
      </c>
      <c r="J118" s="135" t="s">
        <v>17</v>
      </c>
      <c r="K118" s="135" t="s">
        <v>18</v>
      </c>
      <c r="L118" s="135" t="s">
        <v>19</v>
      </c>
      <c r="M118" s="149" t="s">
        <v>20</v>
      </c>
      <c r="N118" s="135" t="s">
        <v>21</v>
      </c>
      <c r="O118" s="149" t="s">
        <v>22</v>
      </c>
      <c r="P118" s="149" t="s">
        <v>23</v>
      </c>
      <c r="Q118" s="149" t="s">
        <v>24</v>
      </c>
      <c r="R118" s="149" t="s">
        <v>25</v>
      </c>
      <c r="S118" s="135" t="s">
        <v>26</v>
      </c>
      <c r="T118" s="135"/>
      <c r="U118" s="37"/>
      <c r="V118" s="37"/>
      <c r="W118" s="37"/>
    </row>
    <row r="119" spans="1:25" customFormat="1" ht="26.45" customHeight="1" x14ac:dyDescent="0.25">
      <c r="A119" s="135"/>
      <c r="B119" s="151"/>
      <c r="C119" s="151"/>
      <c r="D119" s="151"/>
      <c r="E119" s="151"/>
      <c r="F119" s="135"/>
      <c r="G119" s="150"/>
      <c r="H119" s="135"/>
      <c r="I119" s="135"/>
      <c r="J119" s="135"/>
      <c r="K119" s="135"/>
      <c r="L119" s="135"/>
      <c r="M119" s="149"/>
      <c r="N119" s="135"/>
      <c r="O119" s="149"/>
      <c r="P119" s="149"/>
      <c r="Q119" s="149"/>
      <c r="R119" s="149"/>
      <c r="S119" s="43" t="s">
        <v>27</v>
      </c>
      <c r="T119" s="43" t="s">
        <v>28</v>
      </c>
      <c r="U119" s="37"/>
      <c r="V119" s="37"/>
      <c r="W119" s="37"/>
    </row>
    <row r="120" spans="1:25" s="74" customFormat="1" ht="49.5" customHeight="1" x14ac:dyDescent="0.2">
      <c r="A120" s="206">
        <v>1</v>
      </c>
      <c r="B120" s="211">
        <v>1802002</v>
      </c>
      <c r="C120" s="212" t="s">
        <v>145</v>
      </c>
      <c r="D120" s="212" t="s">
        <v>146</v>
      </c>
      <c r="E120" s="212" t="s">
        <v>147</v>
      </c>
      <c r="F120" s="210" t="s">
        <v>148</v>
      </c>
      <c r="G120" s="215" t="s">
        <v>149</v>
      </c>
      <c r="H120" s="216" t="s">
        <v>150</v>
      </c>
      <c r="I120" s="213" t="s">
        <v>151</v>
      </c>
      <c r="J120" s="213">
        <v>7</v>
      </c>
      <c r="K120" s="207">
        <v>43252</v>
      </c>
      <c r="L120" s="207">
        <v>43444</v>
      </c>
      <c r="M120" s="208">
        <f>(+L120-K120)/7</f>
        <v>27.428571428571427</v>
      </c>
      <c r="N120" s="206">
        <v>6</v>
      </c>
      <c r="O120" s="209">
        <v>1</v>
      </c>
      <c r="P120" s="205">
        <f>+M120*O120</f>
        <v>27.428571428571427</v>
      </c>
      <c r="Q120" s="205">
        <v>1</v>
      </c>
      <c r="R120" s="205">
        <v>1</v>
      </c>
      <c r="S120" s="206" t="s">
        <v>36</v>
      </c>
      <c r="T120" s="206"/>
      <c r="U120" s="73"/>
      <c r="V120" s="73"/>
      <c r="W120" s="73"/>
    </row>
    <row r="121" spans="1:25" s="74" customFormat="1" ht="56.25" customHeight="1" x14ac:dyDescent="0.2">
      <c r="A121" s="206"/>
      <c r="B121" s="211"/>
      <c r="C121" s="212"/>
      <c r="D121" s="212"/>
      <c r="E121" s="212"/>
      <c r="F121" s="210"/>
      <c r="G121" s="215"/>
      <c r="H121" s="216"/>
      <c r="I121" s="213"/>
      <c r="J121" s="213"/>
      <c r="K121" s="207"/>
      <c r="L121" s="207"/>
      <c r="M121" s="208"/>
      <c r="N121" s="206"/>
      <c r="O121" s="209"/>
      <c r="P121" s="205"/>
      <c r="Q121" s="205"/>
      <c r="R121" s="205"/>
      <c r="S121" s="206"/>
      <c r="T121" s="206"/>
      <c r="U121" s="73"/>
      <c r="V121" s="73"/>
      <c r="W121" s="73"/>
      <c r="Y121" s="74" t="s">
        <v>152</v>
      </c>
    </row>
    <row r="122" spans="1:25" s="74" customFormat="1" ht="54" customHeight="1" x14ac:dyDescent="0.2">
      <c r="A122" s="206"/>
      <c r="B122" s="211"/>
      <c r="C122" s="212"/>
      <c r="D122" s="212"/>
      <c r="E122" s="212"/>
      <c r="F122" s="210"/>
      <c r="G122" s="215"/>
      <c r="H122" s="216"/>
      <c r="I122" s="213"/>
      <c r="J122" s="213"/>
      <c r="K122" s="207"/>
      <c r="L122" s="207"/>
      <c r="M122" s="208"/>
      <c r="N122" s="206"/>
      <c r="O122" s="209"/>
      <c r="P122" s="205"/>
      <c r="Q122" s="205"/>
      <c r="R122" s="205"/>
      <c r="S122" s="206"/>
      <c r="T122" s="206"/>
      <c r="U122" s="73"/>
      <c r="V122" s="73"/>
      <c r="W122" s="73"/>
    </row>
    <row r="123" spans="1:25" s="75" customFormat="1" ht="75.75" customHeight="1" x14ac:dyDescent="0.2">
      <c r="A123" s="206"/>
      <c r="B123" s="211"/>
      <c r="C123" s="212"/>
      <c r="D123" s="212"/>
      <c r="E123" s="212"/>
      <c r="F123" s="210"/>
      <c r="G123" s="215"/>
      <c r="H123" s="216"/>
      <c r="I123" s="213"/>
      <c r="J123" s="213"/>
      <c r="K123" s="207"/>
      <c r="L123" s="207"/>
      <c r="M123" s="208"/>
      <c r="N123" s="206"/>
      <c r="O123" s="209"/>
      <c r="P123" s="205"/>
      <c r="Q123" s="205"/>
      <c r="R123" s="205"/>
      <c r="S123" s="206"/>
      <c r="T123" s="206"/>
    </row>
    <row r="124" spans="1:25" s="74" customFormat="1" ht="72" customHeight="1" x14ac:dyDescent="0.2">
      <c r="A124" s="206">
        <v>3</v>
      </c>
      <c r="B124" s="211">
        <v>1802002</v>
      </c>
      <c r="C124" s="212" t="s">
        <v>153</v>
      </c>
      <c r="D124" s="212" t="s">
        <v>154</v>
      </c>
      <c r="E124" s="212" t="s">
        <v>155</v>
      </c>
      <c r="F124" s="210" t="s">
        <v>156</v>
      </c>
      <c r="G124" s="210" t="s">
        <v>157</v>
      </c>
      <c r="H124" s="215" t="s">
        <v>158</v>
      </c>
      <c r="I124" s="213" t="s">
        <v>151</v>
      </c>
      <c r="J124" s="213">
        <v>7</v>
      </c>
      <c r="K124" s="207">
        <v>43252</v>
      </c>
      <c r="L124" s="207">
        <v>43465</v>
      </c>
      <c r="M124" s="208">
        <f>(+L124-K124)/7</f>
        <v>30.428571428571427</v>
      </c>
      <c r="N124" s="206">
        <v>6</v>
      </c>
      <c r="O124" s="209">
        <v>1</v>
      </c>
      <c r="P124" s="205">
        <f>+M124*O124</f>
        <v>30.428571428571427</v>
      </c>
      <c r="Q124" s="205">
        <v>1</v>
      </c>
      <c r="R124" s="205">
        <v>1</v>
      </c>
      <c r="S124" s="206" t="s">
        <v>36</v>
      </c>
      <c r="T124" s="206"/>
    </row>
    <row r="125" spans="1:25" s="74" customFormat="1" ht="96.75" customHeight="1" x14ac:dyDescent="0.2">
      <c r="A125" s="206"/>
      <c r="B125" s="211"/>
      <c r="C125" s="212"/>
      <c r="D125" s="212"/>
      <c r="E125" s="212"/>
      <c r="F125" s="210"/>
      <c r="G125" s="210"/>
      <c r="H125" s="215"/>
      <c r="I125" s="213"/>
      <c r="J125" s="213"/>
      <c r="K125" s="207"/>
      <c r="L125" s="207"/>
      <c r="M125" s="208"/>
      <c r="N125" s="206"/>
      <c r="O125" s="209"/>
      <c r="P125" s="205"/>
      <c r="Q125" s="205"/>
      <c r="R125" s="205"/>
      <c r="S125" s="206"/>
      <c r="T125" s="206"/>
    </row>
    <row r="126" spans="1:25" s="74" customFormat="1" ht="60" customHeight="1" x14ac:dyDescent="0.2">
      <c r="A126" s="206"/>
      <c r="B126" s="211"/>
      <c r="C126" s="212"/>
      <c r="D126" s="212"/>
      <c r="E126" s="212"/>
      <c r="F126" s="210"/>
      <c r="G126" s="210"/>
      <c r="H126" s="215"/>
      <c r="I126" s="213"/>
      <c r="J126" s="213"/>
      <c r="K126" s="207"/>
      <c r="L126" s="207"/>
      <c r="M126" s="208"/>
      <c r="N126" s="206"/>
      <c r="O126" s="209"/>
      <c r="P126" s="205"/>
      <c r="Q126" s="205"/>
      <c r="R126" s="205"/>
      <c r="S126" s="206"/>
      <c r="T126" s="206"/>
    </row>
    <row r="127" spans="1:25" s="74" customFormat="1" ht="86.25" customHeight="1" x14ac:dyDescent="0.2">
      <c r="A127" s="206"/>
      <c r="B127" s="211"/>
      <c r="C127" s="212"/>
      <c r="D127" s="212"/>
      <c r="E127" s="212"/>
      <c r="F127" s="210"/>
      <c r="G127" s="210"/>
      <c r="H127" s="215"/>
      <c r="I127" s="213"/>
      <c r="J127" s="213"/>
      <c r="K127" s="207"/>
      <c r="L127" s="207"/>
      <c r="M127" s="208"/>
      <c r="N127" s="206"/>
      <c r="O127" s="209"/>
      <c r="P127" s="205"/>
      <c r="Q127" s="205"/>
      <c r="R127" s="205"/>
      <c r="S127" s="206"/>
      <c r="T127" s="206"/>
    </row>
    <row r="128" spans="1:25" s="74" customFormat="1" ht="135.75" customHeight="1" x14ac:dyDescent="0.2">
      <c r="A128" s="206">
        <v>4</v>
      </c>
      <c r="B128" s="211">
        <v>1903001</v>
      </c>
      <c r="C128" s="212" t="s">
        <v>159</v>
      </c>
      <c r="D128" s="212" t="s">
        <v>160</v>
      </c>
      <c r="E128" s="212" t="s">
        <v>161</v>
      </c>
      <c r="F128" s="210" t="s">
        <v>162</v>
      </c>
      <c r="G128" s="210" t="s">
        <v>163</v>
      </c>
      <c r="H128" s="210" t="s">
        <v>164</v>
      </c>
      <c r="I128" s="213" t="s">
        <v>151</v>
      </c>
      <c r="J128" s="206">
        <v>2</v>
      </c>
      <c r="K128" s="214">
        <v>43252</v>
      </c>
      <c r="L128" s="214">
        <v>43465</v>
      </c>
      <c r="M128" s="208">
        <f>(+L128-K128)/7</f>
        <v>30.428571428571427</v>
      </c>
      <c r="N128" s="206">
        <v>1</v>
      </c>
      <c r="O128" s="209">
        <v>1</v>
      </c>
      <c r="P128" s="205">
        <f>+M128*O128</f>
        <v>30.428571428571427</v>
      </c>
      <c r="Q128" s="205">
        <f>IF(L128&lt;=$S$11,P128,0)</f>
        <v>30.428571428571427</v>
      </c>
      <c r="R128" s="205">
        <f>IF($S$11&gt;=L128,M128,0)</f>
        <v>30.428571428571427</v>
      </c>
      <c r="S128" s="206" t="s">
        <v>36</v>
      </c>
      <c r="T128" s="206"/>
    </row>
    <row r="129" spans="1:20" s="74" customFormat="1" ht="48.75" customHeight="1" x14ac:dyDescent="0.2">
      <c r="A129" s="206"/>
      <c r="B129" s="211"/>
      <c r="C129" s="212"/>
      <c r="D129" s="212"/>
      <c r="E129" s="212"/>
      <c r="F129" s="210"/>
      <c r="G129" s="210"/>
      <c r="H129" s="210"/>
      <c r="I129" s="213"/>
      <c r="J129" s="206"/>
      <c r="K129" s="206"/>
      <c r="L129" s="206"/>
      <c r="M129" s="208"/>
      <c r="N129" s="206"/>
      <c r="O129" s="209"/>
      <c r="P129" s="205"/>
      <c r="Q129" s="205"/>
      <c r="R129" s="205"/>
      <c r="S129" s="206"/>
      <c r="T129" s="206"/>
    </row>
    <row r="130" spans="1:20" s="74" customFormat="1" ht="85.5" customHeight="1" x14ac:dyDescent="0.2">
      <c r="A130" s="206"/>
      <c r="B130" s="211"/>
      <c r="C130" s="212"/>
      <c r="D130" s="212"/>
      <c r="E130" s="212"/>
      <c r="F130" s="210"/>
      <c r="G130" s="210"/>
      <c r="H130" s="210"/>
      <c r="I130" s="213"/>
      <c r="J130" s="206"/>
      <c r="K130" s="206"/>
      <c r="L130" s="206"/>
      <c r="M130" s="208"/>
      <c r="N130" s="206"/>
      <c r="O130" s="209"/>
      <c r="P130" s="205"/>
      <c r="Q130" s="205"/>
      <c r="R130" s="205"/>
      <c r="S130" s="206"/>
      <c r="T130" s="206"/>
    </row>
    <row r="131" spans="1:20" s="74" customFormat="1" ht="171" customHeight="1" x14ac:dyDescent="0.2">
      <c r="A131" s="206"/>
      <c r="B131" s="211"/>
      <c r="C131" s="212"/>
      <c r="D131" s="212"/>
      <c r="E131" s="212"/>
      <c r="F131" s="210"/>
      <c r="G131" s="210"/>
      <c r="H131" s="210"/>
      <c r="I131" s="213"/>
      <c r="J131" s="206"/>
      <c r="K131" s="206"/>
      <c r="L131" s="206"/>
      <c r="M131" s="208"/>
      <c r="N131" s="206"/>
      <c r="O131" s="209"/>
      <c r="P131" s="205"/>
      <c r="Q131" s="205"/>
      <c r="R131" s="205"/>
      <c r="S131" s="206"/>
      <c r="T131" s="206"/>
    </row>
    <row r="132" spans="1:20" s="74" customFormat="1" ht="78" customHeight="1" x14ac:dyDescent="0.2">
      <c r="A132" s="206">
        <v>5</v>
      </c>
      <c r="B132" s="211">
        <v>2001001</v>
      </c>
      <c r="C132" s="212" t="s">
        <v>165</v>
      </c>
      <c r="D132" s="212" t="s">
        <v>166</v>
      </c>
      <c r="E132" s="212" t="s">
        <v>167</v>
      </c>
      <c r="F132" s="210" t="s">
        <v>168</v>
      </c>
      <c r="G132" s="210" t="s">
        <v>169</v>
      </c>
      <c r="H132" s="210" t="s">
        <v>170</v>
      </c>
      <c r="I132" s="206" t="s">
        <v>171</v>
      </c>
      <c r="J132" s="206">
        <v>1</v>
      </c>
      <c r="K132" s="207">
        <v>43252</v>
      </c>
      <c r="L132" s="207">
        <v>43465</v>
      </c>
      <c r="M132" s="208">
        <f>(+L132-K132)/7</f>
        <v>30.428571428571427</v>
      </c>
      <c r="N132" s="206">
        <v>1</v>
      </c>
      <c r="O132" s="209">
        <f>IF(N132/J132&gt;1,1,+N132/J132)</f>
        <v>1</v>
      </c>
      <c r="P132" s="205">
        <f>+M132*O132</f>
        <v>30.428571428571427</v>
      </c>
      <c r="Q132" s="205">
        <f>IF(L132&lt;=$S$11,P132,0)</f>
        <v>30.428571428571427</v>
      </c>
      <c r="R132" s="205">
        <f>IF($S$11&gt;=L132,M132,0)</f>
        <v>30.428571428571427</v>
      </c>
      <c r="S132" s="206" t="s">
        <v>36</v>
      </c>
      <c r="T132" s="206"/>
    </row>
    <row r="133" spans="1:20" s="74" customFormat="1" ht="62.25" customHeight="1" x14ac:dyDescent="0.2">
      <c r="A133" s="206"/>
      <c r="B133" s="211"/>
      <c r="C133" s="212"/>
      <c r="D133" s="212"/>
      <c r="E133" s="212"/>
      <c r="F133" s="210"/>
      <c r="G133" s="210"/>
      <c r="H133" s="210"/>
      <c r="I133" s="206"/>
      <c r="J133" s="206"/>
      <c r="K133" s="207"/>
      <c r="L133" s="207"/>
      <c r="M133" s="208"/>
      <c r="N133" s="206"/>
      <c r="O133" s="209"/>
      <c r="P133" s="205"/>
      <c r="Q133" s="205"/>
      <c r="R133" s="205"/>
      <c r="S133" s="206"/>
      <c r="T133" s="206"/>
    </row>
    <row r="134" spans="1:20" s="74" customFormat="1" ht="66" customHeight="1" x14ac:dyDescent="0.2">
      <c r="A134" s="206"/>
      <c r="B134" s="211"/>
      <c r="C134" s="212"/>
      <c r="D134" s="212"/>
      <c r="E134" s="212"/>
      <c r="F134" s="210"/>
      <c r="G134" s="210"/>
      <c r="H134" s="210"/>
      <c r="I134" s="206"/>
      <c r="J134" s="206"/>
      <c r="K134" s="207"/>
      <c r="L134" s="207"/>
      <c r="M134" s="208"/>
      <c r="N134" s="206"/>
      <c r="O134" s="209"/>
      <c r="P134" s="205"/>
      <c r="Q134" s="205"/>
      <c r="R134" s="205"/>
      <c r="S134" s="206"/>
      <c r="T134" s="206"/>
    </row>
    <row r="135" spans="1:20" s="74" customFormat="1" ht="111.75" customHeight="1" x14ac:dyDescent="0.2">
      <c r="A135" s="206"/>
      <c r="B135" s="211"/>
      <c r="C135" s="212"/>
      <c r="D135" s="212"/>
      <c r="E135" s="212"/>
      <c r="F135" s="210"/>
      <c r="G135" s="210"/>
      <c r="H135" s="210"/>
      <c r="I135" s="206"/>
      <c r="J135" s="206"/>
      <c r="K135" s="207"/>
      <c r="L135" s="207"/>
      <c r="M135" s="208"/>
      <c r="N135" s="206"/>
      <c r="O135" s="209"/>
      <c r="P135" s="205"/>
      <c r="Q135" s="205"/>
      <c r="R135" s="205"/>
      <c r="S135" s="206"/>
      <c r="T135" s="206"/>
    </row>
    <row r="136" spans="1:20" s="74" customFormat="1" ht="82.5" customHeight="1" x14ac:dyDescent="0.2">
      <c r="A136" s="206">
        <v>6</v>
      </c>
      <c r="B136" s="211">
        <v>1802002</v>
      </c>
      <c r="C136" s="212" t="s">
        <v>172</v>
      </c>
      <c r="D136" s="212" t="s">
        <v>173</v>
      </c>
      <c r="E136" s="212" t="s">
        <v>174</v>
      </c>
      <c r="F136" s="210" t="s">
        <v>175</v>
      </c>
      <c r="G136" s="210" t="s">
        <v>176</v>
      </c>
      <c r="H136" s="210" t="s">
        <v>170</v>
      </c>
      <c r="I136" s="206" t="s">
        <v>171</v>
      </c>
      <c r="J136" s="206">
        <v>1</v>
      </c>
      <c r="K136" s="207">
        <v>43252</v>
      </c>
      <c r="L136" s="207">
        <v>43465</v>
      </c>
      <c r="M136" s="208">
        <f>(+L136-K136)/7</f>
        <v>30.428571428571427</v>
      </c>
      <c r="N136" s="206">
        <v>1</v>
      </c>
      <c r="O136" s="209">
        <f>IF(N136/J136&gt;1,1,+N136/J136)</f>
        <v>1</v>
      </c>
      <c r="P136" s="205">
        <f>+M136*O136</f>
        <v>30.428571428571427</v>
      </c>
      <c r="Q136" s="205">
        <f>IF(L136&lt;=$S$11,P136,0)</f>
        <v>30.428571428571427</v>
      </c>
      <c r="R136" s="205">
        <f>IF($S$11&gt;=L136,M136,0)</f>
        <v>30.428571428571427</v>
      </c>
      <c r="S136" s="206" t="s">
        <v>36</v>
      </c>
      <c r="T136" s="206"/>
    </row>
    <row r="137" spans="1:20" s="74" customFormat="1" ht="114" customHeight="1" x14ac:dyDescent="0.2">
      <c r="A137" s="206"/>
      <c r="B137" s="211"/>
      <c r="C137" s="212"/>
      <c r="D137" s="212"/>
      <c r="E137" s="212"/>
      <c r="F137" s="210"/>
      <c r="G137" s="210"/>
      <c r="H137" s="210"/>
      <c r="I137" s="206"/>
      <c r="J137" s="206"/>
      <c r="K137" s="207"/>
      <c r="L137" s="207"/>
      <c r="M137" s="208"/>
      <c r="N137" s="206"/>
      <c r="O137" s="209"/>
      <c r="P137" s="205"/>
      <c r="Q137" s="205"/>
      <c r="R137" s="205"/>
      <c r="S137" s="206"/>
      <c r="T137" s="206"/>
    </row>
    <row r="138" spans="1:20" s="74" customFormat="1" ht="60" customHeight="1" x14ac:dyDescent="0.2">
      <c r="A138" s="206"/>
      <c r="B138" s="211"/>
      <c r="C138" s="212"/>
      <c r="D138" s="212"/>
      <c r="E138" s="212"/>
      <c r="F138" s="210"/>
      <c r="G138" s="210"/>
      <c r="H138" s="210"/>
      <c r="I138" s="206"/>
      <c r="J138" s="206"/>
      <c r="K138" s="207"/>
      <c r="L138" s="207"/>
      <c r="M138" s="208"/>
      <c r="N138" s="206"/>
      <c r="O138" s="209"/>
      <c r="P138" s="205"/>
      <c r="Q138" s="205"/>
      <c r="R138" s="205"/>
      <c r="S138" s="206"/>
      <c r="T138" s="206"/>
    </row>
    <row r="139" spans="1:20" s="74" customFormat="1" ht="27.75" customHeight="1" x14ac:dyDescent="0.2">
      <c r="A139" s="206"/>
      <c r="B139" s="211"/>
      <c r="C139" s="212"/>
      <c r="D139" s="212"/>
      <c r="E139" s="212"/>
      <c r="F139" s="210"/>
      <c r="G139" s="210"/>
      <c r="H139" s="210"/>
      <c r="I139" s="206"/>
      <c r="J139" s="206"/>
      <c r="K139" s="207"/>
      <c r="L139" s="207"/>
      <c r="M139" s="208"/>
      <c r="N139" s="206"/>
      <c r="O139" s="209"/>
      <c r="P139" s="205"/>
      <c r="Q139" s="205"/>
      <c r="R139" s="205"/>
      <c r="S139" s="206"/>
      <c r="T139" s="206"/>
    </row>
    <row r="140" spans="1:20" customFormat="1" ht="30.75" customHeight="1" x14ac:dyDescent="0.25">
      <c r="A140" s="184" t="s">
        <v>88</v>
      </c>
      <c r="B140" s="184"/>
      <c r="C140" s="184"/>
      <c r="D140" s="184"/>
      <c r="E140" s="184"/>
      <c r="F140" s="184"/>
      <c r="G140" s="184"/>
      <c r="H140" s="184"/>
      <c r="I140" s="184"/>
      <c r="J140" s="184"/>
      <c r="K140" s="184"/>
      <c r="L140" s="184"/>
      <c r="M140" s="184"/>
      <c r="N140" s="184"/>
      <c r="O140" s="184"/>
      <c r="P140" s="56">
        <f>SUM(P120:P139)</f>
        <v>149.14285714285714</v>
      </c>
      <c r="Q140" s="56">
        <f>SUM(Q120:Q139)</f>
        <v>93.285714285714292</v>
      </c>
      <c r="R140" s="57">
        <f>SUM(R120:R139)</f>
        <v>93.285714285714292</v>
      </c>
      <c r="S140" s="42"/>
      <c r="T140" s="42"/>
    </row>
    <row r="141" spans="1:20" customFormat="1" ht="12.75" customHeight="1" x14ac:dyDescent="0.25">
      <c r="A141" s="137" t="s">
        <v>89</v>
      </c>
      <c r="B141" s="138"/>
      <c r="C141" s="138"/>
      <c r="D141" s="138"/>
      <c r="E141" s="138"/>
      <c r="F141" s="138"/>
      <c r="G141" s="138"/>
      <c r="H141" s="138"/>
      <c r="I141" s="138"/>
      <c r="J141" s="138"/>
      <c r="K141" s="138"/>
      <c r="L141" s="138"/>
      <c r="M141" s="138"/>
      <c r="N141" s="138"/>
      <c r="O141" s="138"/>
      <c r="P141" s="138"/>
      <c r="Q141" s="138"/>
      <c r="R141" s="138"/>
      <c r="S141" s="138"/>
      <c r="T141" s="139"/>
    </row>
    <row r="142" spans="1:20" customFormat="1" ht="15.75" thickBot="1" x14ac:dyDescent="0.3">
      <c r="A142" s="140"/>
      <c r="B142" s="141"/>
      <c r="C142" s="141"/>
      <c r="D142" s="141"/>
      <c r="E142" s="141"/>
      <c r="F142" s="141"/>
      <c r="G142" s="141"/>
      <c r="H142" s="141"/>
      <c r="I142" s="141"/>
      <c r="J142" s="141"/>
      <c r="K142" s="141"/>
      <c r="L142" s="141"/>
      <c r="M142" s="141"/>
      <c r="N142" s="141"/>
      <c r="O142" s="141"/>
      <c r="P142" s="141"/>
      <c r="Q142" s="141"/>
      <c r="R142" s="141"/>
      <c r="S142" s="141"/>
      <c r="T142" s="142"/>
    </row>
    <row r="143" spans="1:20" customFormat="1" ht="15" x14ac:dyDescent="0.25">
      <c r="A143" s="58"/>
      <c r="B143" s="58"/>
      <c r="C143" s="58"/>
      <c r="D143" s="58"/>
      <c r="E143" s="58"/>
      <c r="F143" s="58"/>
      <c r="G143" s="58"/>
      <c r="H143" s="58"/>
      <c r="I143" s="58"/>
      <c r="J143" s="58"/>
      <c r="K143" s="58"/>
      <c r="L143" s="58"/>
      <c r="M143" s="58"/>
      <c r="N143" s="58"/>
      <c r="O143" s="58"/>
      <c r="P143" s="58"/>
      <c r="Q143" s="58"/>
      <c r="R143" s="58"/>
      <c r="S143" s="58"/>
      <c r="T143" s="58"/>
    </row>
    <row r="144" spans="1:20" customFormat="1" ht="15.75" thickBot="1" x14ac:dyDescent="0.3">
      <c r="A144" s="58"/>
      <c r="B144" s="58"/>
      <c r="C144" s="58"/>
      <c r="D144" s="58"/>
      <c r="E144" s="58"/>
      <c r="F144" s="58"/>
      <c r="G144" s="58"/>
      <c r="H144" s="58"/>
      <c r="I144" s="58"/>
      <c r="J144" s="58"/>
      <c r="K144" s="58"/>
      <c r="L144" s="58"/>
      <c r="M144" s="58"/>
      <c r="N144" s="58"/>
      <c r="O144" s="58"/>
      <c r="P144" s="58"/>
      <c r="Q144" s="58"/>
      <c r="R144" s="58"/>
      <c r="S144" s="58"/>
      <c r="T144" s="58"/>
    </row>
    <row r="145" spans="1:20" customFormat="1" ht="15.75" thickBot="1" x14ac:dyDescent="0.3">
      <c r="A145" s="143" t="s">
        <v>90</v>
      </c>
      <c r="B145" s="144"/>
      <c r="C145" s="144"/>
      <c r="D145" s="144"/>
      <c r="E145" s="145"/>
      <c r="F145" s="58"/>
      <c r="G145" s="185" t="s">
        <v>91</v>
      </c>
      <c r="H145" s="186"/>
      <c r="I145" s="186"/>
      <c r="J145" s="186"/>
      <c r="K145" s="186"/>
      <c r="L145" s="186"/>
      <c r="M145" s="186"/>
      <c r="N145" s="186"/>
      <c r="O145" s="186"/>
      <c r="P145" s="186"/>
      <c r="Q145" s="186"/>
      <c r="R145" s="186"/>
      <c r="S145" s="186"/>
      <c r="T145" s="187"/>
    </row>
    <row r="146" spans="1:20" customFormat="1" ht="15.75" thickBot="1" x14ac:dyDescent="0.3">
      <c r="A146" s="204"/>
      <c r="B146" s="204"/>
      <c r="C146" s="204"/>
      <c r="D146" s="204"/>
      <c r="E146" s="204"/>
      <c r="F146" s="58"/>
      <c r="G146" s="188" t="s">
        <v>92</v>
      </c>
      <c r="H146" s="189"/>
      <c r="I146" s="189"/>
      <c r="J146" s="189"/>
      <c r="K146" s="189"/>
      <c r="L146" s="189"/>
      <c r="M146" s="189"/>
      <c r="N146" s="189"/>
      <c r="O146" s="189"/>
      <c r="P146" s="189"/>
      <c r="Q146" s="189"/>
      <c r="R146" s="189"/>
      <c r="S146" s="189"/>
      <c r="T146" s="190"/>
    </row>
    <row r="147" spans="1:20" customFormat="1" ht="27" customHeight="1" thickBot="1" x14ac:dyDescent="0.3">
      <c r="A147" s="131"/>
      <c r="B147" s="132"/>
      <c r="C147" s="124" t="s">
        <v>93</v>
      </c>
      <c r="D147" s="125"/>
      <c r="E147" s="126"/>
      <c r="F147" s="58"/>
      <c r="G147" s="175" t="s">
        <v>94</v>
      </c>
      <c r="H147" s="176"/>
      <c r="I147" s="176"/>
      <c r="J147" s="176"/>
      <c r="K147" s="176"/>
      <c r="L147" s="176"/>
      <c r="M147" s="176"/>
      <c r="N147" s="176"/>
      <c r="O147" s="176"/>
      <c r="P147" s="176"/>
      <c r="Q147" s="177"/>
      <c r="R147" s="168" t="s">
        <v>95</v>
      </c>
      <c r="S147" s="178"/>
      <c r="T147" s="59">
        <f>+R140</f>
        <v>93.285714285714292</v>
      </c>
    </row>
    <row r="148" spans="1:20" customFormat="1" ht="28.5" customHeight="1" thickBot="1" x14ac:dyDescent="0.3">
      <c r="A148" s="133"/>
      <c r="B148" s="134"/>
      <c r="C148" s="124" t="s">
        <v>96</v>
      </c>
      <c r="D148" s="125"/>
      <c r="E148" s="126"/>
      <c r="F148" s="58"/>
      <c r="G148" s="179" t="s">
        <v>97</v>
      </c>
      <c r="H148" s="202"/>
      <c r="I148" s="202"/>
      <c r="J148" s="202"/>
      <c r="K148" s="202"/>
      <c r="L148" s="202"/>
      <c r="M148" s="202"/>
      <c r="N148" s="202"/>
      <c r="O148" s="202"/>
      <c r="P148" s="202"/>
      <c r="Q148" s="203"/>
      <c r="R148" s="182" t="s">
        <v>98</v>
      </c>
      <c r="S148" s="183"/>
      <c r="T148" s="60">
        <f>SUM(M120:M139)</f>
        <v>149.14285714285714</v>
      </c>
    </row>
    <row r="149" spans="1:20" customFormat="1" ht="31.7" customHeight="1" thickBot="1" x14ac:dyDescent="0.3">
      <c r="A149" s="122"/>
      <c r="B149" s="123"/>
      <c r="C149" s="124" t="s">
        <v>99</v>
      </c>
      <c r="D149" s="125"/>
      <c r="E149" s="126"/>
      <c r="F149" s="58"/>
      <c r="G149" s="165" t="s">
        <v>100</v>
      </c>
      <c r="H149" s="166"/>
      <c r="I149" s="166"/>
      <c r="J149" s="166"/>
      <c r="K149" s="166"/>
      <c r="L149" s="166"/>
      <c r="M149" s="166"/>
      <c r="N149" s="166"/>
      <c r="O149" s="166"/>
      <c r="P149" s="166"/>
      <c r="Q149" s="167"/>
      <c r="R149" s="168" t="s">
        <v>101</v>
      </c>
      <c r="S149" s="169"/>
      <c r="T149" s="61">
        <f>IF(Q140=0,0,+Q140/T147)</f>
        <v>1</v>
      </c>
    </row>
    <row r="150" spans="1:20" customFormat="1" ht="24.75" customHeight="1" thickBot="1" x14ac:dyDescent="0.3">
      <c r="A150" s="129"/>
      <c r="B150" s="130"/>
      <c r="C150" s="124" t="s">
        <v>102</v>
      </c>
      <c r="D150" s="125"/>
      <c r="E150" s="126"/>
      <c r="F150" s="58"/>
      <c r="G150" s="170" t="s">
        <v>103</v>
      </c>
      <c r="H150" s="171"/>
      <c r="I150" s="171"/>
      <c r="J150" s="171"/>
      <c r="K150" s="171"/>
      <c r="L150" s="171"/>
      <c r="M150" s="171"/>
      <c r="N150" s="171"/>
      <c r="O150" s="171"/>
      <c r="P150" s="171"/>
      <c r="Q150" s="172"/>
      <c r="R150" s="173" t="s">
        <v>104</v>
      </c>
      <c r="S150" s="174"/>
      <c r="T150" s="62">
        <f>IF(P140=0,0,+P140/T148)</f>
        <v>1</v>
      </c>
    </row>
    <row r="151" spans="1:20" customFormat="1" ht="15" x14ac:dyDescent="0.25">
      <c r="A151" s="58"/>
      <c r="B151" s="58"/>
      <c r="C151" s="58"/>
      <c r="D151" s="58"/>
      <c r="E151" s="58"/>
      <c r="F151" s="58"/>
      <c r="G151" s="58"/>
      <c r="H151" s="58"/>
      <c r="I151" s="58"/>
      <c r="J151" s="58"/>
      <c r="K151" s="58"/>
      <c r="L151" s="58"/>
      <c r="M151" s="58"/>
      <c r="N151" s="58"/>
      <c r="O151" s="58"/>
      <c r="P151" s="58"/>
      <c r="Q151" s="58"/>
      <c r="R151" s="58"/>
      <c r="S151" s="58"/>
      <c r="T151" s="58"/>
    </row>
    <row r="152" spans="1:20" customFormat="1" ht="15" x14ac:dyDescent="0.25"/>
    <row r="153" spans="1:20" customFormat="1" ht="21.75" customHeight="1" x14ac:dyDescent="0.25">
      <c r="A153" s="199" t="s">
        <v>177</v>
      </c>
      <c r="B153" s="200"/>
      <c r="C153" s="200"/>
      <c r="D153" s="200"/>
      <c r="E153" s="200"/>
      <c r="F153" s="200"/>
      <c r="G153" s="200"/>
      <c r="H153" s="200"/>
      <c r="I153" s="200"/>
      <c r="J153" s="200"/>
      <c r="K153" s="200"/>
      <c r="L153" s="200"/>
      <c r="M153" s="200"/>
      <c r="N153" s="200"/>
      <c r="O153" s="200"/>
      <c r="P153" s="200"/>
      <c r="Q153" s="200"/>
      <c r="R153" s="200"/>
      <c r="S153" s="200"/>
    </row>
    <row r="154" spans="1:20" customFormat="1" ht="3.75" customHeight="1" x14ac:dyDescent="0.25">
      <c r="A154" s="200"/>
      <c r="B154" s="200"/>
      <c r="C154" s="200"/>
      <c r="D154" s="200"/>
      <c r="E154" s="200"/>
      <c r="F154" s="200"/>
      <c r="G154" s="200"/>
      <c r="H154" s="200"/>
      <c r="I154" s="200"/>
      <c r="J154" s="200"/>
      <c r="K154" s="200"/>
      <c r="L154" s="200"/>
      <c r="M154" s="200"/>
      <c r="N154" s="200"/>
      <c r="O154" s="200"/>
      <c r="P154" s="200"/>
      <c r="Q154" s="200"/>
      <c r="R154" s="200"/>
      <c r="S154" s="200"/>
    </row>
    <row r="155" spans="1:20" customFormat="1" ht="15" hidden="1" x14ac:dyDescent="0.25">
      <c r="A155" s="200"/>
      <c r="B155" s="200"/>
      <c r="C155" s="200"/>
      <c r="D155" s="200"/>
      <c r="E155" s="200"/>
      <c r="F155" s="200"/>
      <c r="G155" s="200"/>
      <c r="H155" s="200"/>
      <c r="I155" s="200"/>
      <c r="J155" s="200"/>
      <c r="K155" s="200"/>
      <c r="L155" s="200"/>
      <c r="M155" s="200"/>
      <c r="N155" s="200"/>
      <c r="O155" s="200"/>
      <c r="P155" s="200"/>
      <c r="Q155" s="200"/>
      <c r="R155" s="200"/>
      <c r="S155" s="200"/>
    </row>
    <row r="156" spans="1:20" customFormat="1" ht="15" hidden="1" x14ac:dyDescent="0.25">
      <c r="A156" s="200"/>
      <c r="B156" s="200"/>
      <c r="C156" s="200"/>
      <c r="D156" s="200"/>
      <c r="E156" s="200"/>
      <c r="F156" s="200"/>
      <c r="G156" s="200"/>
      <c r="H156" s="200"/>
      <c r="I156" s="200"/>
      <c r="J156" s="200"/>
      <c r="K156" s="200"/>
      <c r="L156" s="200"/>
      <c r="M156" s="200"/>
      <c r="N156" s="200"/>
      <c r="O156" s="200"/>
      <c r="P156" s="200"/>
      <c r="Q156" s="200"/>
      <c r="R156" s="200"/>
      <c r="S156" s="200"/>
    </row>
    <row r="157" spans="1:20" customFormat="1" ht="15" hidden="1" x14ac:dyDescent="0.25">
      <c r="A157" s="200"/>
      <c r="B157" s="200"/>
      <c r="C157" s="200"/>
      <c r="D157" s="200"/>
      <c r="E157" s="200"/>
      <c r="F157" s="200"/>
      <c r="G157" s="200"/>
      <c r="H157" s="200"/>
      <c r="I157" s="200"/>
      <c r="J157" s="200"/>
      <c r="K157" s="200"/>
      <c r="L157" s="200"/>
      <c r="M157" s="200"/>
      <c r="N157" s="200"/>
      <c r="O157" s="200"/>
      <c r="P157" s="200"/>
      <c r="Q157" s="200"/>
      <c r="R157" s="200"/>
      <c r="S157" s="200"/>
    </row>
    <row r="158" spans="1:20" customFormat="1" ht="15" x14ac:dyDescent="0.25"/>
    <row r="159" spans="1:20" customFormat="1" ht="15" x14ac:dyDescent="0.25"/>
    <row r="160" spans="1:20" customFormat="1" ht="15" x14ac:dyDescent="0.25"/>
    <row r="161" spans="1:20" customFormat="1" ht="15" x14ac:dyDescent="0.25">
      <c r="A161" s="201" t="s">
        <v>178</v>
      </c>
      <c r="B161" s="201"/>
      <c r="C161" s="201"/>
      <c r="D161" s="201"/>
      <c r="E161" s="201"/>
      <c r="F161" s="201"/>
      <c r="G161" s="201"/>
      <c r="H161" s="201"/>
      <c r="I161" s="201"/>
      <c r="J161" s="201"/>
      <c r="K161" s="201"/>
      <c r="L161" s="201"/>
      <c r="M161" s="201"/>
      <c r="N161" s="201"/>
      <c r="O161" s="201"/>
      <c r="P161" s="201"/>
      <c r="Q161" s="201"/>
      <c r="R161" s="201"/>
    </row>
    <row r="162" spans="1:20" s="76" customFormat="1" ht="23.25" customHeight="1" x14ac:dyDescent="0.2">
      <c r="A162" s="201"/>
      <c r="B162" s="201"/>
      <c r="C162" s="201"/>
      <c r="D162" s="201"/>
      <c r="E162" s="201"/>
      <c r="F162" s="201"/>
      <c r="G162" s="201"/>
      <c r="H162" s="201"/>
      <c r="I162" s="201"/>
      <c r="J162" s="201"/>
      <c r="K162" s="201"/>
      <c r="L162" s="201"/>
      <c r="M162" s="201"/>
      <c r="N162" s="201"/>
      <c r="O162" s="201"/>
      <c r="P162" s="201"/>
      <c r="Q162" s="201"/>
      <c r="R162" s="201"/>
      <c r="T162" s="67"/>
    </row>
    <row r="163" spans="1:20" s="76" customFormat="1" x14ac:dyDescent="0.2">
      <c r="A163" s="201"/>
      <c r="B163" s="201"/>
      <c r="C163" s="201"/>
      <c r="D163" s="201"/>
      <c r="E163" s="201"/>
      <c r="F163" s="201"/>
      <c r="G163" s="201"/>
      <c r="H163" s="201"/>
      <c r="I163" s="201"/>
      <c r="J163" s="201"/>
      <c r="K163" s="201"/>
      <c r="L163" s="201"/>
      <c r="M163" s="201"/>
      <c r="N163" s="201"/>
      <c r="O163" s="201"/>
      <c r="P163" s="201"/>
      <c r="Q163" s="201"/>
      <c r="R163" s="201"/>
      <c r="T163" s="67"/>
    </row>
    <row r="164" spans="1:20" s="76" customFormat="1" x14ac:dyDescent="0.2">
      <c r="A164" s="201"/>
      <c r="B164" s="201"/>
      <c r="C164" s="201"/>
      <c r="D164" s="201"/>
      <c r="E164" s="201"/>
      <c r="F164" s="201"/>
      <c r="G164" s="201"/>
      <c r="H164" s="201"/>
      <c r="I164" s="201"/>
      <c r="J164" s="201"/>
      <c r="K164" s="201"/>
      <c r="L164" s="201"/>
      <c r="M164" s="201"/>
      <c r="N164" s="201"/>
      <c r="O164" s="201"/>
      <c r="P164" s="201"/>
      <c r="Q164" s="201"/>
      <c r="R164" s="201"/>
      <c r="T164" s="67"/>
    </row>
    <row r="165" spans="1:20" customFormat="1" ht="15.75" x14ac:dyDescent="0.25">
      <c r="B165" s="77" t="s">
        <v>179</v>
      </c>
      <c r="C165" s="77">
        <v>53</v>
      </c>
      <c r="D165" s="192" t="s">
        <v>180</v>
      </c>
      <c r="E165" s="193"/>
      <c r="F165" s="193"/>
      <c r="H165" s="194" t="s">
        <v>181</v>
      </c>
      <c r="I165" s="194"/>
      <c r="J165" s="194"/>
      <c r="K165" s="194"/>
    </row>
    <row r="166" spans="1:20" customFormat="1" ht="15.75" x14ac:dyDescent="0.25">
      <c r="B166" s="77" t="s">
        <v>182</v>
      </c>
      <c r="C166" s="77">
        <v>401</v>
      </c>
      <c r="D166" s="192" t="s">
        <v>183</v>
      </c>
      <c r="E166" s="193"/>
      <c r="F166" s="193"/>
      <c r="H166" s="194"/>
      <c r="I166" s="194"/>
      <c r="J166" s="194"/>
      <c r="K166" s="194"/>
    </row>
    <row r="167" spans="1:20" customFormat="1" ht="15.75" x14ac:dyDescent="0.25">
      <c r="B167" s="77" t="s">
        <v>184</v>
      </c>
      <c r="C167" s="77">
        <v>1</v>
      </c>
      <c r="D167" s="78"/>
      <c r="E167" s="78"/>
      <c r="F167" s="78"/>
      <c r="H167" s="194"/>
      <c r="I167" s="194"/>
      <c r="J167" s="194"/>
      <c r="K167" s="194"/>
    </row>
    <row r="168" spans="1:20" customFormat="1" ht="15.75" x14ac:dyDescent="0.25">
      <c r="B168" s="77" t="s">
        <v>185</v>
      </c>
      <c r="C168" s="77">
        <v>7477</v>
      </c>
      <c r="D168" s="78"/>
      <c r="E168" s="78"/>
      <c r="F168" s="78"/>
    </row>
    <row r="169" spans="1:20" customFormat="1" ht="15.75" x14ac:dyDescent="0.25">
      <c r="B169" s="77" t="s">
        <v>186</v>
      </c>
      <c r="C169" s="79">
        <v>43460</v>
      </c>
      <c r="D169" s="78"/>
      <c r="E169" s="78"/>
      <c r="F169" s="78"/>
    </row>
    <row r="170" spans="1:20" customFormat="1" ht="15.75" x14ac:dyDescent="0.25">
      <c r="B170" s="77" t="s">
        <v>187</v>
      </c>
      <c r="C170" s="77">
        <v>0</v>
      </c>
      <c r="D170" s="195" t="s">
        <v>188</v>
      </c>
      <c r="E170" s="196"/>
      <c r="F170" s="196"/>
    </row>
    <row r="171" spans="1:20" customFormat="1" ht="15" x14ac:dyDescent="0.25"/>
    <row r="172" spans="1:20" s="81" customFormat="1" ht="15" x14ac:dyDescent="0.25">
      <c r="A172" s="80" t="s">
        <v>189</v>
      </c>
      <c r="B172" s="197" t="s">
        <v>190</v>
      </c>
      <c r="C172" s="198"/>
      <c r="D172" s="198"/>
      <c r="E172" s="198"/>
      <c r="F172" s="198"/>
      <c r="G172" s="198"/>
      <c r="H172" s="198"/>
      <c r="I172" s="198"/>
      <c r="J172" s="198"/>
      <c r="K172" s="198"/>
      <c r="L172" s="198"/>
      <c r="M172" s="198"/>
      <c r="N172" s="198"/>
      <c r="O172" s="198"/>
      <c r="P172" s="198"/>
      <c r="Q172" s="198"/>
    </row>
    <row r="173" spans="1:20" s="81" customFormat="1" ht="15" x14ac:dyDescent="0.25">
      <c r="C173" s="80">
        <v>2</v>
      </c>
      <c r="D173" s="80">
        <v>3</v>
      </c>
      <c r="E173" s="80">
        <v>4</v>
      </c>
      <c r="F173" s="80">
        <v>8</v>
      </c>
      <c r="G173" s="80">
        <v>12</v>
      </c>
      <c r="H173" s="80">
        <v>16</v>
      </c>
      <c r="I173" s="80">
        <v>20</v>
      </c>
      <c r="J173" s="80">
        <v>24</v>
      </c>
      <c r="K173" s="80">
        <v>28</v>
      </c>
      <c r="L173" s="80">
        <v>31</v>
      </c>
      <c r="M173" s="80">
        <v>32</v>
      </c>
      <c r="N173" s="80">
        <v>36</v>
      </c>
      <c r="O173" s="80">
        <v>40</v>
      </c>
      <c r="P173" s="80">
        <v>44</v>
      </c>
      <c r="Q173" s="80">
        <v>48</v>
      </c>
    </row>
    <row r="174" spans="1:20" s="81" customFormat="1" ht="60.75" customHeight="1" x14ac:dyDescent="0.25">
      <c r="C174" s="82" t="s">
        <v>191</v>
      </c>
      <c r="D174" s="80" t="s">
        <v>192</v>
      </c>
      <c r="E174" s="80" t="s">
        <v>193</v>
      </c>
      <c r="F174" s="80" t="s">
        <v>194</v>
      </c>
      <c r="G174" s="80" t="s">
        <v>195</v>
      </c>
      <c r="H174" s="80" t="s">
        <v>196</v>
      </c>
      <c r="I174" s="80" t="s">
        <v>197</v>
      </c>
      <c r="J174" s="80" t="s">
        <v>198</v>
      </c>
      <c r="K174" s="83" t="s">
        <v>199</v>
      </c>
      <c r="L174" s="83" t="s">
        <v>200</v>
      </c>
      <c r="M174" s="83" t="s">
        <v>201</v>
      </c>
      <c r="N174" s="83" t="s">
        <v>202</v>
      </c>
      <c r="O174" s="83" t="s">
        <v>203</v>
      </c>
      <c r="P174" s="84" t="s">
        <v>204</v>
      </c>
      <c r="Q174" s="82" t="s">
        <v>205</v>
      </c>
    </row>
    <row r="175" spans="1:20" s="94" customFormat="1" ht="409.5" customHeight="1" x14ac:dyDescent="0.2">
      <c r="A175" s="85">
        <v>1</v>
      </c>
      <c r="B175" s="86" t="s">
        <v>206</v>
      </c>
      <c r="C175" s="87"/>
      <c r="D175" s="87">
        <v>0</v>
      </c>
      <c r="E175" s="86" t="s">
        <v>207</v>
      </c>
      <c r="F175" s="88">
        <v>1402014</v>
      </c>
      <c r="G175" s="89" t="s">
        <v>208</v>
      </c>
      <c r="H175" s="89" t="s">
        <v>209</v>
      </c>
      <c r="I175" s="90" t="s">
        <v>210</v>
      </c>
      <c r="J175" s="90" t="s">
        <v>211</v>
      </c>
      <c r="K175" s="91" t="s">
        <v>212</v>
      </c>
      <c r="L175" s="92">
        <v>2</v>
      </c>
      <c r="M175" s="93">
        <v>43467</v>
      </c>
      <c r="N175" s="93" t="s">
        <v>213</v>
      </c>
      <c r="O175" s="88">
        <v>40</v>
      </c>
      <c r="P175" s="88">
        <v>2</v>
      </c>
      <c r="Q175" s="89" t="s">
        <v>288</v>
      </c>
    </row>
    <row r="176" spans="1:20" ht="13.5" thickBot="1" x14ac:dyDescent="0.25"/>
    <row r="177" spans="1:23" customFormat="1" ht="15" customHeight="1" x14ac:dyDescent="0.25">
      <c r="A177" s="159" t="s">
        <v>0</v>
      </c>
      <c r="B177" s="160"/>
      <c r="C177" s="160"/>
      <c r="D177" s="160"/>
      <c r="E177" s="160"/>
      <c r="F177" s="160"/>
      <c r="G177" s="160"/>
      <c r="H177" s="160"/>
      <c r="I177" s="160"/>
      <c r="J177" s="160"/>
      <c r="K177" s="160"/>
      <c r="L177" s="160"/>
      <c r="M177" s="160"/>
      <c r="N177" s="160"/>
      <c r="O177" s="160"/>
      <c r="P177" s="160"/>
      <c r="Q177" s="160"/>
      <c r="R177" s="160"/>
      <c r="S177" s="160"/>
      <c r="T177" s="161"/>
      <c r="U177" s="37"/>
      <c r="V177" s="37"/>
      <c r="W177" s="37"/>
    </row>
    <row r="178" spans="1:23" customFormat="1" ht="15" customHeight="1" x14ac:dyDescent="0.25">
      <c r="A178" s="162" t="s">
        <v>1</v>
      </c>
      <c r="B178" s="163"/>
      <c r="C178" s="163"/>
      <c r="D178" s="163"/>
      <c r="E178" s="163"/>
      <c r="F178" s="163"/>
      <c r="G178" s="163"/>
      <c r="H178" s="163"/>
      <c r="I178" s="163"/>
      <c r="J178" s="163"/>
      <c r="K178" s="163"/>
      <c r="L178" s="163"/>
      <c r="M178" s="163"/>
      <c r="N178" s="163"/>
      <c r="O178" s="163"/>
      <c r="P178" s="163"/>
      <c r="Q178" s="163"/>
      <c r="R178" s="163"/>
      <c r="S178" s="163"/>
      <c r="T178" s="164"/>
      <c r="U178" s="37"/>
      <c r="V178" s="37"/>
      <c r="W178" s="37"/>
    </row>
    <row r="179" spans="1:23" customFormat="1" ht="15" customHeight="1" x14ac:dyDescent="0.25">
      <c r="A179" s="162"/>
      <c r="B179" s="163"/>
      <c r="C179" s="163"/>
      <c r="D179" s="163"/>
      <c r="E179" s="163"/>
      <c r="F179" s="163"/>
      <c r="G179" s="163"/>
      <c r="H179" s="163"/>
      <c r="I179" s="163"/>
      <c r="J179" s="163"/>
      <c r="K179" s="163"/>
      <c r="L179" s="163"/>
      <c r="M179" s="163"/>
      <c r="N179" s="163"/>
      <c r="O179" s="163"/>
      <c r="P179" s="163"/>
      <c r="Q179" s="163"/>
      <c r="R179" s="163"/>
      <c r="S179" s="163"/>
      <c r="T179" s="164"/>
      <c r="U179" s="37"/>
      <c r="V179" s="37"/>
      <c r="W179" s="37"/>
    </row>
    <row r="180" spans="1:23" customFormat="1" ht="15" x14ac:dyDescent="0.25">
      <c r="A180" s="162"/>
      <c r="B180" s="163"/>
      <c r="C180" s="163"/>
      <c r="D180" s="163"/>
      <c r="E180" s="163"/>
      <c r="F180" s="163"/>
      <c r="G180" s="163"/>
      <c r="H180" s="163"/>
      <c r="I180" s="163"/>
      <c r="J180" s="163"/>
      <c r="K180" s="163"/>
      <c r="L180" s="163"/>
      <c r="M180" s="163"/>
      <c r="N180" s="163"/>
      <c r="O180" s="163"/>
      <c r="P180" s="163"/>
      <c r="Q180" s="163"/>
      <c r="R180" s="163"/>
      <c r="S180" s="163"/>
      <c r="T180" s="164"/>
      <c r="U180" s="37"/>
      <c r="V180" s="37"/>
      <c r="W180" s="37"/>
    </row>
    <row r="181" spans="1:23" customFormat="1" ht="15" x14ac:dyDescent="0.25">
      <c r="A181" s="152" t="s">
        <v>2</v>
      </c>
      <c r="B181" s="153"/>
      <c r="C181" s="153"/>
      <c r="D181" s="153"/>
      <c r="E181" s="153"/>
      <c r="F181" s="153"/>
      <c r="G181" s="153"/>
      <c r="H181" s="153"/>
      <c r="I181" s="153"/>
      <c r="J181" s="153"/>
      <c r="K181" s="153"/>
      <c r="L181" s="153"/>
      <c r="M181" s="153"/>
      <c r="N181" s="38"/>
      <c r="O181" s="39"/>
      <c r="P181" s="39"/>
      <c r="Q181" s="39"/>
      <c r="R181" s="39"/>
      <c r="S181" s="39"/>
      <c r="T181" s="40"/>
      <c r="U181" s="37"/>
      <c r="V181" s="37"/>
      <c r="W181" s="37"/>
    </row>
    <row r="182" spans="1:23" customFormat="1" ht="15" x14ac:dyDescent="0.25">
      <c r="A182" s="152" t="s">
        <v>285</v>
      </c>
      <c r="B182" s="153"/>
      <c r="C182" s="153"/>
      <c r="D182" s="153"/>
      <c r="E182" s="153"/>
      <c r="F182" s="153"/>
      <c r="G182" s="153"/>
      <c r="H182" s="153"/>
      <c r="I182" s="153"/>
      <c r="J182" s="153"/>
      <c r="K182" s="153"/>
      <c r="L182" s="153"/>
      <c r="M182" s="153"/>
      <c r="N182" s="38"/>
      <c r="O182" s="39"/>
      <c r="P182" s="39"/>
      <c r="Q182" s="39"/>
      <c r="R182" s="39"/>
      <c r="S182" s="39"/>
      <c r="T182" s="40"/>
      <c r="U182" s="37"/>
      <c r="V182" s="37"/>
      <c r="W182" s="37"/>
    </row>
    <row r="183" spans="1:23" customFormat="1" ht="15" x14ac:dyDescent="0.25">
      <c r="A183" s="152" t="s">
        <v>3</v>
      </c>
      <c r="B183" s="153"/>
      <c r="C183" s="153"/>
      <c r="D183" s="153"/>
      <c r="E183" s="153"/>
      <c r="F183" s="153"/>
      <c r="G183" s="153"/>
      <c r="H183" s="153"/>
      <c r="I183" s="153"/>
      <c r="J183" s="153"/>
      <c r="K183" s="153"/>
      <c r="L183" s="153"/>
      <c r="M183" s="153"/>
      <c r="N183" s="38"/>
      <c r="O183" s="39"/>
      <c r="P183" s="39"/>
      <c r="Q183" s="39"/>
      <c r="R183" s="39"/>
      <c r="S183" s="39"/>
      <c r="T183" s="40"/>
      <c r="U183" s="37"/>
      <c r="V183" s="37"/>
      <c r="W183" s="37"/>
    </row>
    <row r="184" spans="1:23" customFormat="1" ht="15" x14ac:dyDescent="0.25">
      <c r="A184" s="152" t="s">
        <v>214</v>
      </c>
      <c r="B184" s="153"/>
      <c r="C184" s="153"/>
      <c r="D184" s="153"/>
      <c r="E184" s="153"/>
      <c r="F184" s="153"/>
      <c r="G184" s="153"/>
      <c r="H184" s="153"/>
      <c r="I184" s="153"/>
      <c r="J184" s="153"/>
      <c r="K184" s="153"/>
      <c r="L184" s="153"/>
      <c r="M184" s="153"/>
      <c r="N184" s="38"/>
      <c r="O184" s="39"/>
      <c r="P184" s="39"/>
      <c r="Q184" s="39"/>
      <c r="R184" s="39"/>
      <c r="S184" s="39"/>
      <c r="T184" s="40"/>
      <c r="U184" s="37"/>
      <c r="V184" s="37"/>
      <c r="W184" s="37"/>
    </row>
    <row r="185" spans="1:23" customFormat="1" ht="15.75" thickBot="1" x14ac:dyDescent="0.3">
      <c r="A185" s="152" t="s">
        <v>215</v>
      </c>
      <c r="B185" s="153"/>
      <c r="C185" s="153"/>
      <c r="D185" s="153"/>
      <c r="E185" s="153"/>
      <c r="F185" s="153"/>
      <c r="G185" s="153"/>
      <c r="H185" s="153"/>
      <c r="I185" s="153"/>
      <c r="J185" s="153"/>
      <c r="K185" s="153"/>
      <c r="L185" s="153"/>
      <c r="M185" s="153"/>
      <c r="N185" s="38"/>
      <c r="O185" s="39"/>
      <c r="P185" s="39"/>
      <c r="Q185" s="39"/>
      <c r="R185" s="39"/>
      <c r="S185" s="39"/>
      <c r="T185" s="40"/>
      <c r="U185" s="37"/>
      <c r="V185" s="37"/>
      <c r="W185" s="37"/>
    </row>
    <row r="186" spans="1:23" customFormat="1" ht="15.75" thickBot="1" x14ac:dyDescent="0.3">
      <c r="A186" s="152" t="s">
        <v>108</v>
      </c>
      <c r="B186" s="153"/>
      <c r="C186" s="153"/>
      <c r="D186" s="153"/>
      <c r="E186" s="153"/>
      <c r="F186" s="153"/>
      <c r="G186" s="153"/>
      <c r="H186" s="153"/>
      <c r="I186" s="153"/>
      <c r="J186" s="153"/>
      <c r="K186" s="153"/>
      <c r="L186" s="153"/>
      <c r="M186" s="153"/>
      <c r="N186" s="153"/>
      <c r="O186" s="153"/>
      <c r="P186" s="153"/>
      <c r="Q186" s="153"/>
      <c r="R186" s="154"/>
      <c r="S186" s="191" t="s">
        <v>216</v>
      </c>
      <c r="T186" s="156"/>
      <c r="U186" s="37"/>
      <c r="V186" s="37"/>
      <c r="W186" s="37"/>
    </row>
    <row r="187" spans="1:23" customFormat="1" ht="15" x14ac:dyDescent="0.25">
      <c r="A187" s="152" t="s">
        <v>7</v>
      </c>
      <c r="B187" s="153"/>
      <c r="C187" s="153"/>
      <c r="D187" s="153"/>
      <c r="E187" s="153"/>
      <c r="F187" s="153"/>
      <c r="G187" s="153"/>
      <c r="H187" s="153"/>
      <c r="I187" s="153"/>
      <c r="J187" s="153"/>
      <c r="K187" s="153"/>
      <c r="L187" s="153"/>
      <c r="M187" s="153"/>
      <c r="N187" s="153"/>
      <c r="O187" s="153"/>
      <c r="P187" s="153"/>
      <c r="Q187" s="153"/>
      <c r="R187" s="154"/>
      <c r="S187" s="157">
        <v>43896</v>
      </c>
      <c r="T187" s="158"/>
      <c r="U187" s="37"/>
      <c r="V187" s="37"/>
      <c r="W187" s="37"/>
    </row>
    <row r="188" spans="1:23" s="42" customFormat="1" ht="65.25" customHeight="1" x14ac:dyDescent="0.25">
      <c r="A188" s="135" t="s">
        <v>8</v>
      </c>
      <c r="B188" s="151" t="s">
        <v>9</v>
      </c>
      <c r="C188" s="151" t="s">
        <v>110</v>
      </c>
      <c r="D188" s="151" t="s">
        <v>11</v>
      </c>
      <c r="E188" s="151" t="s">
        <v>12</v>
      </c>
      <c r="F188" s="135" t="s">
        <v>13</v>
      </c>
      <c r="G188" s="150" t="s">
        <v>14</v>
      </c>
      <c r="H188" s="135" t="s">
        <v>15</v>
      </c>
      <c r="I188" s="135" t="s">
        <v>16</v>
      </c>
      <c r="J188" s="135" t="s">
        <v>17</v>
      </c>
      <c r="K188" s="135" t="s">
        <v>18</v>
      </c>
      <c r="L188" s="135" t="s">
        <v>19</v>
      </c>
      <c r="M188" s="149" t="s">
        <v>20</v>
      </c>
      <c r="N188" s="135" t="s">
        <v>21</v>
      </c>
      <c r="O188" s="149" t="s">
        <v>22</v>
      </c>
      <c r="P188" s="149" t="s">
        <v>23</v>
      </c>
      <c r="Q188" s="149" t="s">
        <v>24</v>
      </c>
      <c r="R188" s="149" t="s">
        <v>25</v>
      </c>
      <c r="S188" s="135" t="s">
        <v>26</v>
      </c>
      <c r="T188" s="135"/>
      <c r="U188" s="41"/>
    </row>
    <row r="189" spans="1:23" s="42" customFormat="1" ht="36" customHeight="1" x14ac:dyDescent="0.25">
      <c r="A189" s="135"/>
      <c r="B189" s="151"/>
      <c r="C189" s="151"/>
      <c r="D189" s="151"/>
      <c r="E189" s="151"/>
      <c r="F189" s="135"/>
      <c r="G189" s="150"/>
      <c r="H189" s="135"/>
      <c r="I189" s="135"/>
      <c r="J189" s="135"/>
      <c r="K189" s="135"/>
      <c r="L189" s="135"/>
      <c r="M189" s="149"/>
      <c r="N189" s="135"/>
      <c r="O189" s="149"/>
      <c r="P189" s="149"/>
      <c r="Q189" s="149"/>
      <c r="R189" s="149"/>
      <c r="S189" s="43" t="s">
        <v>27</v>
      </c>
      <c r="T189" s="43" t="s">
        <v>28</v>
      </c>
      <c r="U189" s="41"/>
    </row>
    <row r="190" spans="1:23" s="42" customFormat="1" ht="405" customHeight="1" x14ac:dyDescent="0.25">
      <c r="A190" s="95">
        <v>1</v>
      </c>
      <c r="B190" s="96">
        <v>1801001</v>
      </c>
      <c r="C190" s="97" t="s">
        <v>217</v>
      </c>
      <c r="D190" s="97" t="s">
        <v>218</v>
      </c>
      <c r="E190" s="97" t="s">
        <v>219</v>
      </c>
      <c r="F190" s="97" t="s">
        <v>220</v>
      </c>
      <c r="G190" s="97" t="s">
        <v>221</v>
      </c>
      <c r="H190" s="97" t="s">
        <v>222</v>
      </c>
      <c r="I190" s="98" t="s">
        <v>45</v>
      </c>
      <c r="J190" s="98">
        <v>1</v>
      </c>
      <c r="K190" s="99">
        <v>43728</v>
      </c>
      <c r="L190" s="99">
        <v>43789</v>
      </c>
      <c r="M190" s="100">
        <f>(+L190-K190)/7</f>
        <v>8.7142857142857135</v>
      </c>
      <c r="N190" s="98">
        <v>1</v>
      </c>
      <c r="O190" s="101">
        <f>IF(N190/J190&gt;1,1,+N190/J190)</f>
        <v>1</v>
      </c>
      <c r="P190" s="102">
        <f>+M190*O190</f>
        <v>8.7142857142857135</v>
      </c>
      <c r="Q190" s="102">
        <f>IF(L190&lt;=$S$11,P190,0)</f>
        <v>8.7142857142857135</v>
      </c>
      <c r="R190" s="102">
        <f>IF($S$11&gt;=L190,M190,0)</f>
        <v>8.7142857142857135</v>
      </c>
      <c r="S190" s="96" t="s">
        <v>36</v>
      </c>
      <c r="T190" s="103"/>
      <c r="U190" s="41"/>
    </row>
    <row r="191" spans="1:23" customFormat="1" ht="15" x14ac:dyDescent="0.25">
      <c r="A191" s="184" t="s">
        <v>88</v>
      </c>
      <c r="B191" s="184"/>
      <c r="C191" s="184"/>
      <c r="D191" s="184"/>
      <c r="E191" s="184"/>
      <c r="F191" s="184"/>
      <c r="G191" s="184"/>
      <c r="H191" s="184"/>
      <c r="I191" s="184"/>
      <c r="J191" s="184"/>
      <c r="K191" s="184"/>
      <c r="L191" s="184"/>
      <c r="M191" s="184"/>
      <c r="N191" s="184"/>
      <c r="O191" s="184"/>
      <c r="P191" s="56">
        <f>SUM(P190:P190)</f>
        <v>8.7142857142857135</v>
      </c>
      <c r="Q191" s="56">
        <f>SUM(Q190:Q190)</f>
        <v>8.7142857142857135</v>
      </c>
      <c r="R191" s="57">
        <f>SUM(R190:R190)</f>
        <v>8.7142857142857135</v>
      </c>
      <c r="S191" s="42"/>
      <c r="T191" s="42"/>
    </row>
    <row r="192" spans="1:23" customFormat="1" ht="12.75" customHeight="1" x14ac:dyDescent="0.25">
      <c r="A192" s="137" t="s">
        <v>89</v>
      </c>
      <c r="B192" s="138"/>
      <c r="C192" s="138"/>
      <c r="D192" s="138"/>
      <c r="E192" s="138"/>
      <c r="F192" s="138"/>
      <c r="G192" s="138"/>
      <c r="H192" s="138"/>
      <c r="I192" s="138"/>
      <c r="J192" s="138"/>
      <c r="K192" s="138"/>
      <c r="L192" s="138"/>
      <c r="M192" s="138"/>
      <c r="N192" s="138"/>
      <c r="O192" s="138"/>
      <c r="P192" s="138"/>
      <c r="Q192" s="138"/>
      <c r="R192" s="138"/>
      <c r="S192" s="138"/>
      <c r="T192" s="139"/>
    </row>
    <row r="193" spans="1:23" customFormat="1" ht="15.75" thickBot="1" x14ac:dyDescent="0.3">
      <c r="A193" s="140"/>
      <c r="B193" s="141"/>
      <c r="C193" s="141"/>
      <c r="D193" s="141"/>
      <c r="E193" s="141"/>
      <c r="F193" s="141"/>
      <c r="G193" s="141"/>
      <c r="H193" s="141"/>
      <c r="I193" s="141"/>
      <c r="J193" s="141"/>
      <c r="K193" s="141"/>
      <c r="L193" s="141"/>
      <c r="M193" s="141"/>
      <c r="N193" s="141"/>
      <c r="O193" s="141"/>
      <c r="P193" s="141"/>
      <c r="Q193" s="141"/>
      <c r="R193" s="141"/>
      <c r="S193" s="141"/>
      <c r="T193" s="142"/>
    </row>
    <row r="194" spans="1:23" customFormat="1" ht="15" x14ac:dyDescent="0.25">
      <c r="A194" s="58"/>
      <c r="B194" s="58"/>
      <c r="C194" s="58"/>
      <c r="D194" s="58"/>
      <c r="E194" s="58"/>
      <c r="F194" s="58"/>
      <c r="G194" s="58"/>
      <c r="H194" s="58"/>
      <c r="I194" s="58"/>
      <c r="J194" s="58"/>
      <c r="K194" s="58"/>
      <c r="L194" s="58"/>
      <c r="M194" s="58"/>
      <c r="N194" s="58"/>
      <c r="O194" s="58"/>
      <c r="P194" s="58"/>
      <c r="Q194" s="58"/>
      <c r="R194" s="58"/>
      <c r="S194" s="58"/>
      <c r="T194" s="58"/>
    </row>
    <row r="195" spans="1:23" customFormat="1" ht="15.75" thickBot="1" x14ac:dyDescent="0.3">
      <c r="A195" s="58"/>
      <c r="B195" s="58"/>
      <c r="C195" s="58"/>
      <c r="D195" s="58"/>
      <c r="E195" s="58"/>
      <c r="F195" s="58"/>
      <c r="G195" s="58"/>
      <c r="H195" s="58"/>
      <c r="I195" s="58"/>
      <c r="J195" s="58"/>
      <c r="K195" s="58"/>
      <c r="L195" s="58"/>
      <c r="M195" s="58"/>
      <c r="N195" s="58"/>
      <c r="O195" s="58"/>
      <c r="P195" s="58"/>
      <c r="Q195" s="58"/>
      <c r="R195" s="58"/>
      <c r="S195" s="58"/>
      <c r="T195" s="58"/>
    </row>
    <row r="196" spans="1:23" customFormat="1" ht="15.75" thickBot="1" x14ac:dyDescent="0.3">
      <c r="A196" s="143" t="s">
        <v>90</v>
      </c>
      <c r="B196" s="144"/>
      <c r="C196" s="144"/>
      <c r="D196" s="144"/>
      <c r="E196" s="145"/>
      <c r="F196" s="58"/>
      <c r="G196" s="185" t="s">
        <v>91</v>
      </c>
      <c r="H196" s="186"/>
      <c r="I196" s="186"/>
      <c r="J196" s="186"/>
      <c r="K196" s="186"/>
      <c r="L196" s="186"/>
      <c r="M196" s="186"/>
      <c r="N196" s="186"/>
      <c r="O196" s="186"/>
      <c r="P196" s="186"/>
      <c r="Q196" s="186"/>
      <c r="R196" s="186"/>
      <c r="S196" s="186"/>
      <c r="T196" s="187"/>
    </row>
    <row r="197" spans="1:23" customFormat="1" ht="15.75" thickBot="1" x14ac:dyDescent="0.3">
      <c r="A197" s="147"/>
      <c r="B197" s="147"/>
      <c r="C197" s="147"/>
      <c r="D197" s="147"/>
      <c r="E197" s="147"/>
      <c r="F197" s="58"/>
      <c r="G197" s="188" t="s">
        <v>92</v>
      </c>
      <c r="H197" s="189"/>
      <c r="I197" s="189"/>
      <c r="J197" s="189"/>
      <c r="K197" s="189"/>
      <c r="L197" s="189"/>
      <c r="M197" s="189"/>
      <c r="N197" s="189"/>
      <c r="O197" s="189"/>
      <c r="P197" s="189"/>
      <c r="Q197" s="189"/>
      <c r="R197" s="189"/>
      <c r="S197" s="189"/>
      <c r="T197" s="190"/>
    </row>
    <row r="198" spans="1:23" customFormat="1" ht="19.5" customHeight="1" thickBot="1" x14ac:dyDescent="0.3">
      <c r="A198" s="131"/>
      <c r="B198" s="132"/>
      <c r="C198" s="124" t="s">
        <v>93</v>
      </c>
      <c r="D198" s="125"/>
      <c r="E198" s="126"/>
      <c r="F198" s="58"/>
      <c r="G198" s="175" t="s">
        <v>94</v>
      </c>
      <c r="H198" s="176"/>
      <c r="I198" s="176"/>
      <c r="J198" s="176"/>
      <c r="K198" s="176"/>
      <c r="L198" s="176"/>
      <c r="M198" s="176"/>
      <c r="N198" s="176"/>
      <c r="O198" s="176"/>
      <c r="P198" s="176"/>
      <c r="Q198" s="177"/>
      <c r="R198" s="168" t="s">
        <v>95</v>
      </c>
      <c r="S198" s="178"/>
      <c r="T198" s="59">
        <f>+R191</f>
        <v>8.7142857142857135</v>
      </c>
    </row>
    <row r="199" spans="1:23" customFormat="1" ht="15" customHeight="1" thickBot="1" x14ac:dyDescent="0.3">
      <c r="A199" s="133"/>
      <c r="B199" s="134"/>
      <c r="C199" s="124" t="s">
        <v>96</v>
      </c>
      <c r="D199" s="125"/>
      <c r="E199" s="126"/>
      <c r="F199" s="58"/>
      <c r="G199" s="179" t="s">
        <v>97</v>
      </c>
      <c r="H199" s="180"/>
      <c r="I199" s="180"/>
      <c r="J199" s="180"/>
      <c r="K199" s="180"/>
      <c r="L199" s="180"/>
      <c r="M199" s="180"/>
      <c r="N199" s="180"/>
      <c r="O199" s="180"/>
      <c r="P199" s="180"/>
      <c r="Q199" s="181"/>
      <c r="R199" s="182" t="s">
        <v>98</v>
      </c>
      <c r="S199" s="183"/>
      <c r="T199" s="104">
        <f>SUM(M190:M190)</f>
        <v>8.7142857142857135</v>
      </c>
    </row>
    <row r="200" spans="1:23" customFormat="1" ht="16.5" customHeight="1" thickBot="1" x14ac:dyDescent="0.3">
      <c r="A200" s="122"/>
      <c r="B200" s="123"/>
      <c r="C200" s="124" t="s">
        <v>99</v>
      </c>
      <c r="D200" s="125"/>
      <c r="E200" s="126"/>
      <c r="F200" s="58"/>
      <c r="G200" s="165" t="s">
        <v>100</v>
      </c>
      <c r="H200" s="166"/>
      <c r="I200" s="166"/>
      <c r="J200" s="166"/>
      <c r="K200" s="166"/>
      <c r="L200" s="166"/>
      <c r="M200" s="166"/>
      <c r="N200" s="166"/>
      <c r="O200" s="166"/>
      <c r="P200" s="166"/>
      <c r="Q200" s="167"/>
      <c r="R200" s="168" t="s">
        <v>101</v>
      </c>
      <c r="S200" s="169"/>
      <c r="T200" s="61">
        <f>IF(Q191=0,0,+Q191/T198)</f>
        <v>1</v>
      </c>
    </row>
    <row r="201" spans="1:23" customFormat="1" ht="15" customHeight="1" thickBot="1" x14ac:dyDescent="0.3">
      <c r="A201" s="129"/>
      <c r="B201" s="130"/>
      <c r="C201" s="124" t="s">
        <v>102</v>
      </c>
      <c r="D201" s="125"/>
      <c r="E201" s="126"/>
      <c r="F201" s="58"/>
      <c r="G201" s="170" t="s">
        <v>103</v>
      </c>
      <c r="H201" s="171"/>
      <c r="I201" s="171"/>
      <c r="J201" s="171"/>
      <c r="K201" s="171"/>
      <c r="L201" s="171"/>
      <c r="M201" s="171"/>
      <c r="N201" s="171"/>
      <c r="O201" s="171"/>
      <c r="P201" s="171"/>
      <c r="Q201" s="172"/>
      <c r="R201" s="173" t="s">
        <v>104</v>
      </c>
      <c r="S201" s="174"/>
      <c r="T201" s="62">
        <f>IF(P191=0,0,+P191/T199)</f>
        <v>1</v>
      </c>
    </row>
    <row r="202" spans="1:23" customFormat="1" ht="9" customHeight="1" x14ac:dyDescent="0.25">
      <c r="A202" s="58"/>
      <c r="B202" s="58"/>
      <c r="C202" s="58"/>
      <c r="D202" s="58"/>
      <c r="E202" s="58"/>
      <c r="F202" s="58"/>
      <c r="G202" s="58"/>
      <c r="H202" s="58"/>
      <c r="I202" s="58"/>
      <c r="J202" s="58"/>
      <c r="K202" s="58"/>
      <c r="L202" s="58"/>
      <c r="M202" s="58"/>
      <c r="N202" s="58"/>
      <c r="O202" s="58"/>
      <c r="P202" s="58"/>
      <c r="Q202" s="58"/>
      <c r="R202" s="58"/>
      <c r="S202" s="58"/>
      <c r="T202" s="58"/>
    </row>
    <row r="203" spans="1:23" customFormat="1" ht="15" hidden="1" x14ac:dyDescent="0.25"/>
    <row r="204" spans="1:23" customFormat="1" ht="15" x14ac:dyDescent="0.25"/>
    <row r="205" spans="1:23" customFormat="1" ht="15" x14ac:dyDescent="0.25">
      <c r="R205" s="63"/>
    </row>
    <row r="206" spans="1:23" customFormat="1" ht="15" x14ac:dyDescent="0.25"/>
    <row r="207" spans="1:23" customFormat="1" ht="15.75" thickBot="1" x14ac:dyDescent="0.3">
      <c r="R207" s="63"/>
    </row>
    <row r="208" spans="1:23" customFormat="1" ht="15" customHeight="1" x14ac:dyDescent="0.25">
      <c r="A208" s="159" t="s">
        <v>0</v>
      </c>
      <c r="B208" s="160"/>
      <c r="C208" s="160"/>
      <c r="D208" s="160"/>
      <c r="E208" s="160"/>
      <c r="F208" s="160"/>
      <c r="G208" s="160"/>
      <c r="H208" s="160"/>
      <c r="I208" s="160"/>
      <c r="J208" s="160"/>
      <c r="K208" s="160"/>
      <c r="L208" s="160"/>
      <c r="M208" s="160"/>
      <c r="N208" s="160"/>
      <c r="O208" s="160"/>
      <c r="P208" s="160"/>
      <c r="Q208" s="160"/>
      <c r="R208" s="160"/>
      <c r="S208" s="160"/>
      <c r="T208" s="161"/>
      <c r="U208" s="37"/>
      <c r="V208" s="37"/>
      <c r="W208" s="37"/>
    </row>
    <row r="209" spans="1:23" customFormat="1" ht="15" customHeight="1" x14ac:dyDescent="0.25">
      <c r="A209" s="162" t="s">
        <v>1</v>
      </c>
      <c r="B209" s="163"/>
      <c r="C209" s="163"/>
      <c r="D209" s="163"/>
      <c r="E209" s="163"/>
      <c r="F209" s="163"/>
      <c r="G209" s="163"/>
      <c r="H209" s="163"/>
      <c r="I209" s="163"/>
      <c r="J209" s="163"/>
      <c r="K209" s="163"/>
      <c r="L209" s="163"/>
      <c r="M209" s="163"/>
      <c r="N209" s="163"/>
      <c r="O209" s="163"/>
      <c r="P209" s="163"/>
      <c r="Q209" s="163"/>
      <c r="R209" s="163"/>
      <c r="S209" s="163"/>
      <c r="T209" s="164"/>
      <c r="U209" s="37"/>
      <c r="V209" s="37"/>
      <c r="W209" s="37"/>
    </row>
    <row r="210" spans="1:23" customFormat="1" ht="15" customHeight="1" x14ac:dyDescent="0.25">
      <c r="A210" s="162"/>
      <c r="B210" s="163"/>
      <c r="C210" s="163"/>
      <c r="D210" s="163"/>
      <c r="E210" s="163"/>
      <c r="F210" s="163"/>
      <c r="G210" s="163"/>
      <c r="H210" s="163"/>
      <c r="I210" s="163"/>
      <c r="J210" s="163"/>
      <c r="K210" s="163"/>
      <c r="L210" s="163"/>
      <c r="M210" s="163"/>
      <c r="N210" s="163"/>
      <c r="O210" s="163"/>
      <c r="P210" s="163"/>
      <c r="Q210" s="163"/>
      <c r="R210" s="163"/>
      <c r="S210" s="163"/>
      <c r="T210" s="164"/>
      <c r="U210" s="37"/>
      <c r="V210" s="37"/>
      <c r="W210" s="37"/>
    </row>
    <row r="211" spans="1:23" customFormat="1" ht="15" x14ac:dyDescent="0.25">
      <c r="A211" s="162"/>
      <c r="B211" s="163"/>
      <c r="C211" s="163"/>
      <c r="D211" s="163"/>
      <c r="E211" s="163"/>
      <c r="F211" s="163"/>
      <c r="G211" s="163"/>
      <c r="H211" s="163"/>
      <c r="I211" s="163"/>
      <c r="J211" s="163"/>
      <c r="K211" s="163"/>
      <c r="L211" s="163"/>
      <c r="M211" s="163"/>
      <c r="N211" s="163"/>
      <c r="O211" s="163"/>
      <c r="P211" s="163"/>
      <c r="Q211" s="163"/>
      <c r="R211" s="163"/>
      <c r="S211" s="163"/>
      <c r="T211" s="164"/>
      <c r="U211" s="37"/>
      <c r="V211" s="37"/>
      <c r="W211" s="37"/>
    </row>
    <row r="212" spans="1:23" customFormat="1" ht="15" x14ac:dyDescent="0.25">
      <c r="A212" s="152" t="s">
        <v>2</v>
      </c>
      <c r="B212" s="153"/>
      <c r="C212" s="153"/>
      <c r="D212" s="153"/>
      <c r="E212" s="153"/>
      <c r="F212" s="153"/>
      <c r="G212" s="153"/>
      <c r="H212" s="153"/>
      <c r="I212" s="153"/>
      <c r="J212" s="153"/>
      <c r="K212" s="153"/>
      <c r="L212" s="153"/>
      <c r="M212" s="153"/>
      <c r="N212" s="38"/>
      <c r="O212" s="39"/>
      <c r="P212" s="39"/>
      <c r="Q212" s="39"/>
      <c r="R212" s="39"/>
      <c r="S212" s="39"/>
      <c r="T212" s="40"/>
      <c r="U212" s="37"/>
      <c r="V212" s="37"/>
      <c r="W212" s="37"/>
    </row>
    <row r="213" spans="1:23" customFormat="1" ht="15" x14ac:dyDescent="0.25">
      <c r="A213" s="152" t="s">
        <v>131</v>
      </c>
      <c r="B213" s="153"/>
      <c r="C213" s="153"/>
      <c r="D213" s="153"/>
      <c r="E213" s="153"/>
      <c r="F213" s="153"/>
      <c r="G213" s="153"/>
      <c r="H213" s="153"/>
      <c r="I213" s="153"/>
      <c r="J213" s="153"/>
      <c r="K213" s="153"/>
      <c r="L213" s="153"/>
      <c r="M213" s="153"/>
      <c r="N213" s="38"/>
      <c r="O213" s="39"/>
      <c r="P213" s="39"/>
      <c r="Q213" s="39"/>
      <c r="R213" s="39"/>
      <c r="S213" s="39"/>
      <c r="T213" s="40"/>
      <c r="U213" s="37"/>
      <c r="V213" s="37"/>
      <c r="W213" s="37"/>
    </row>
    <row r="214" spans="1:23" customFormat="1" ht="15" x14ac:dyDescent="0.25">
      <c r="A214" s="152" t="s">
        <v>3</v>
      </c>
      <c r="B214" s="153"/>
      <c r="C214" s="153"/>
      <c r="D214" s="153"/>
      <c r="E214" s="153"/>
      <c r="F214" s="153"/>
      <c r="G214" s="153"/>
      <c r="H214" s="153"/>
      <c r="I214" s="153"/>
      <c r="J214" s="153"/>
      <c r="K214" s="153"/>
      <c r="L214" s="153"/>
      <c r="M214" s="153"/>
      <c r="N214" s="38"/>
      <c r="O214" s="39"/>
      <c r="P214" s="39"/>
      <c r="Q214" s="39"/>
      <c r="R214" s="39"/>
      <c r="S214" s="39"/>
      <c r="T214" s="40"/>
      <c r="U214" s="37"/>
      <c r="V214" s="37"/>
      <c r="W214" s="37"/>
    </row>
    <row r="215" spans="1:23" customFormat="1" ht="15" x14ac:dyDescent="0.25">
      <c r="A215" s="152" t="s">
        <v>223</v>
      </c>
      <c r="B215" s="153"/>
      <c r="C215" s="153"/>
      <c r="D215" s="153"/>
      <c r="E215" s="153"/>
      <c r="F215" s="153"/>
      <c r="G215" s="153"/>
      <c r="H215" s="153"/>
      <c r="I215" s="153"/>
      <c r="J215" s="153"/>
      <c r="K215" s="153"/>
      <c r="L215" s="153"/>
      <c r="M215" s="153"/>
      <c r="N215" s="38"/>
      <c r="O215" s="39"/>
      <c r="P215" s="39"/>
      <c r="Q215" s="39"/>
      <c r="R215" s="39"/>
      <c r="S215" s="39"/>
      <c r="T215" s="40"/>
      <c r="U215" s="37"/>
      <c r="V215" s="37"/>
      <c r="W215" s="37"/>
    </row>
    <row r="216" spans="1:23" customFormat="1" ht="15.75" thickBot="1" x14ac:dyDescent="0.3">
      <c r="A216" s="152" t="s">
        <v>224</v>
      </c>
      <c r="B216" s="153"/>
      <c r="C216" s="153"/>
      <c r="D216" s="153"/>
      <c r="E216" s="153"/>
      <c r="F216" s="153"/>
      <c r="G216" s="153"/>
      <c r="H216" s="153"/>
      <c r="I216" s="153"/>
      <c r="J216" s="153"/>
      <c r="K216" s="153"/>
      <c r="L216" s="153"/>
      <c r="M216" s="153"/>
      <c r="N216" s="38"/>
      <c r="O216" s="39"/>
      <c r="P216" s="39"/>
      <c r="Q216" s="39"/>
      <c r="R216" s="39"/>
      <c r="S216" s="39"/>
      <c r="T216" s="40"/>
      <c r="U216" s="37"/>
      <c r="V216" s="37"/>
      <c r="W216" s="37"/>
    </row>
    <row r="217" spans="1:23" customFormat="1" ht="15.75" thickBot="1" x14ac:dyDescent="0.3">
      <c r="A217" s="152" t="s">
        <v>108</v>
      </c>
      <c r="B217" s="153"/>
      <c r="C217" s="153"/>
      <c r="D217" s="153"/>
      <c r="E217" s="153"/>
      <c r="F217" s="153"/>
      <c r="G217" s="153"/>
      <c r="H217" s="153"/>
      <c r="I217" s="153"/>
      <c r="J217" s="153"/>
      <c r="K217" s="153"/>
      <c r="L217" s="153"/>
      <c r="M217" s="153"/>
      <c r="N217" s="153"/>
      <c r="O217" s="153"/>
      <c r="P217" s="153"/>
      <c r="Q217" s="153"/>
      <c r="R217" s="154"/>
      <c r="S217" s="155">
        <v>43810</v>
      </c>
      <c r="T217" s="156"/>
      <c r="U217" s="37"/>
      <c r="V217" s="37"/>
      <c r="W217" s="37"/>
    </row>
    <row r="218" spans="1:23" customFormat="1" ht="15" x14ac:dyDescent="0.25">
      <c r="A218" s="152" t="s">
        <v>7</v>
      </c>
      <c r="B218" s="153"/>
      <c r="C218" s="153"/>
      <c r="D218" s="153"/>
      <c r="E218" s="153"/>
      <c r="F218" s="153"/>
      <c r="G218" s="153"/>
      <c r="H218" s="153"/>
      <c r="I218" s="153"/>
      <c r="J218" s="153"/>
      <c r="K218" s="153"/>
      <c r="L218" s="153"/>
      <c r="M218" s="153"/>
      <c r="N218" s="153"/>
      <c r="O218" s="153"/>
      <c r="P218" s="153"/>
      <c r="Q218" s="153"/>
      <c r="R218" s="154"/>
      <c r="S218" s="157" t="s">
        <v>289</v>
      </c>
      <c r="T218" s="158"/>
      <c r="U218" s="37"/>
      <c r="V218" s="37"/>
      <c r="W218" s="37"/>
    </row>
    <row r="219" spans="1:23" s="42" customFormat="1" ht="65.25" customHeight="1" x14ac:dyDescent="0.25">
      <c r="A219" s="135" t="s">
        <v>8</v>
      </c>
      <c r="B219" s="151" t="s">
        <v>9</v>
      </c>
      <c r="C219" s="151" t="s">
        <v>110</v>
      </c>
      <c r="D219" s="151" t="s">
        <v>11</v>
      </c>
      <c r="E219" s="151" t="s">
        <v>12</v>
      </c>
      <c r="F219" s="135" t="s">
        <v>13</v>
      </c>
      <c r="G219" s="150" t="s">
        <v>14</v>
      </c>
      <c r="H219" s="135" t="s">
        <v>15</v>
      </c>
      <c r="I219" s="135" t="s">
        <v>16</v>
      </c>
      <c r="J219" s="135" t="s">
        <v>17</v>
      </c>
      <c r="K219" s="135" t="s">
        <v>18</v>
      </c>
      <c r="L219" s="135" t="s">
        <v>19</v>
      </c>
      <c r="M219" s="149" t="s">
        <v>20</v>
      </c>
      <c r="N219" s="135" t="s">
        <v>21</v>
      </c>
      <c r="O219" s="149" t="s">
        <v>22</v>
      </c>
      <c r="P219" s="149" t="s">
        <v>23</v>
      </c>
      <c r="Q219" s="149" t="s">
        <v>24</v>
      </c>
      <c r="R219" s="149" t="s">
        <v>25</v>
      </c>
      <c r="S219" s="135" t="s">
        <v>26</v>
      </c>
      <c r="T219" s="135"/>
      <c r="U219" s="41"/>
    </row>
    <row r="220" spans="1:23" s="42" customFormat="1" ht="36" customHeight="1" x14ac:dyDescent="0.25">
      <c r="A220" s="135"/>
      <c r="B220" s="151"/>
      <c r="C220" s="151"/>
      <c r="D220" s="151"/>
      <c r="E220" s="151"/>
      <c r="F220" s="135"/>
      <c r="G220" s="150"/>
      <c r="H220" s="135"/>
      <c r="I220" s="135"/>
      <c r="J220" s="135"/>
      <c r="K220" s="135"/>
      <c r="L220" s="135"/>
      <c r="M220" s="149"/>
      <c r="N220" s="135"/>
      <c r="O220" s="149"/>
      <c r="P220" s="149"/>
      <c r="Q220" s="149"/>
      <c r="R220" s="149"/>
      <c r="S220" s="43" t="s">
        <v>27</v>
      </c>
      <c r="T220" s="43" t="s">
        <v>28</v>
      </c>
      <c r="U220" s="41"/>
    </row>
    <row r="221" spans="1:23" s="42" customFormat="1" ht="408.75" customHeight="1" x14ac:dyDescent="0.25">
      <c r="A221" s="96">
        <v>2</v>
      </c>
      <c r="B221" s="96">
        <v>1401011</v>
      </c>
      <c r="C221" s="105" t="s">
        <v>225</v>
      </c>
      <c r="D221" s="97" t="s">
        <v>226</v>
      </c>
      <c r="E221" s="98" t="s">
        <v>227</v>
      </c>
      <c r="F221" s="98" t="s">
        <v>228</v>
      </c>
      <c r="G221" s="98" t="s">
        <v>229</v>
      </c>
      <c r="H221" s="98" t="s">
        <v>230</v>
      </c>
      <c r="I221" s="98" t="s">
        <v>45</v>
      </c>
      <c r="J221" s="98">
        <v>1</v>
      </c>
      <c r="K221" s="99">
        <v>43787</v>
      </c>
      <c r="L221" s="99">
        <v>43920</v>
      </c>
      <c r="M221" s="102">
        <f t="shared" ref="M221:M232" si="4">+(L221-K221)/7</f>
        <v>19</v>
      </c>
      <c r="N221" s="96">
        <v>1</v>
      </c>
      <c r="O221" s="101">
        <f>IF(N221/J221&gt;1,1,+N221/J221)</f>
        <v>1</v>
      </c>
      <c r="P221" s="102">
        <f t="shared" ref="P221:P232" si="5">+M221*O221</f>
        <v>19</v>
      </c>
      <c r="Q221" s="102">
        <f t="shared" ref="Q221:Q232" si="6">IF(L221&lt;=$S$11,P221,0)</f>
        <v>19</v>
      </c>
      <c r="R221" s="102">
        <f>IF($S$11&gt;=L221,M221,0)</f>
        <v>19</v>
      </c>
      <c r="S221" s="96" t="s">
        <v>36</v>
      </c>
      <c r="T221" s="96"/>
      <c r="U221" s="41"/>
    </row>
    <row r="222" spans="1:23" s="42" customFormat="1" ht="408.95" customHeight="1" x14ac:dyDescent="0.25">
      <c r="A222" s="96">
        <v>3</v>
      </c>
      <c r="B222" s="96">
        <v>1401011</v>
      </c>
      <c r="C222" s="105" t="s">
        <v>231</v>
      </c>
      <c r="D222" s="97" t="s">
        <v>226</v>
      </c>
      <c r="E222" s="97" t="s">
        <v>227</v>
      </c>
      <c r="F222" s="106" t="s">
        <v>228</v>
      </c>
      <c r="G222" s="106" t="s">
        <v>229</v>
      </c>
      <c r="H222" s="106" t="s">
        <v>230</v>
      </c>
      <c r="I222" s="98" t="s">
        <v>45</v>
      </c>
      <c r="J222" s="98">
        <v>1</v>
      </c>
      <c r="K222" s="99">
        <v>43787</v>
      </c>
      <c r="L222" s="99">
        <v>43920</v>
      </c>
      <c r="M222" s="102">
        <f t="shared" si="4"/>
        <v>19</v>
      </c>
      <c r="N222" s="107">
        <v>1</v>
      </c>
      <c r="O222" s="101">
        <f t="shared" ref="O222:O231" si="7">IF(N222/J222&gt;1,1,+N222/J222)</f>
        <v>1</v>
      </c>
      <c r="P222" s="102">
        <f t="shared" si="5"/>
        <v>19</v>
      </c>
      <c r="Q222" s="102">
        <f t="shared" si="6"/>
        <v>19</v>
      </c>
      <c r="R222" s="102">
        <f t="shared" ref="R222:R232" si="8">IF($S$11&gt;=L222,M222,0)</f>
        <v>19</v>
      </c>
      <c r="S222" s="96"/>
      <c r="T222" s="96" t="s">
        <v>36</v>
      </c>
      <c r="U222" s="41"/>
    </row>
    <row r="223" spans="1:23" s="42" customFormat="1" ht="408.75" customHeight="1" x14ac:dyDescent="0.25">
      <c r="A223" s="96">
        <v>11</v>
      </c>
      <c r="B223" s="96">
        <v>1402014</v>
      </c>
      <c r="C223" s="108" t="s">
        <v>232</v>
      </c>
      <c r="D223" s="97" t="s">
        <v>233</v>
      </c>
      <c r="E223" s="97" t="s">
        <v>234</v>
      </c>
      <c r="F223" s="106" t="s">
        <v>235</v>
      </c>
      <c r="G223" s="106" t="s">
        <v>236</v>
      </c>
      <c r="H223" s="98" t="s">
        <v>237</v>
      </c>
      <c r="I223" s="98" t="s">
        <v>129</v>
      </c>
      <c r="J223" s="98">
        <v>1</v>
      </c>
      <c r="K223" s="109">
        <v>43787</v>
      </c>
      <c r="L223" s="109">
        <v>44153</v>
      </c>
      <c r="M223" s="102">
        <f t="shared" si="4"/>
        <v>52.285714285714285</v>
      </c>
      <c r="N223" s="282">
        <v>1</v>
      </c>
      <c r="O223" s="101">
        <f t="shared" si="7"/>
        <v>1</v>
      </c>
      <c r="P223" s="102">
        <f t="shared" si="5"/>
        <v>52.285714285714285</v>
      </c>
      <c r="Q223" s="102">
        <f t="shared" si="6"/>
        <v>0</v>
      </c>
      <c r="R223" s="102">
        <f t="shared" si="8"/>
        <v>0</v>
      </c>
      <c r="S223" s="96"/>
      <c r="T223" s="96" t="s">
        <v>36</v>
      </c>
      <c r="U223" s="41"/>
    </row>
    <row r="224" spans="1:23" s="42" customFormat="1" ht="408.95" customHeight="1" x14ac:dyDescent="0.25">
      <c r="A224" s="96">
        <v>12</v>
      </c>
      <c r="B224" s="96">
        <v>1402014</v>
      </c>
      <c r="C224" s="70" t="s">
        <v>238</v>
      </c>
      <c r="D224" s="97" t="s">
        <v>239</v>
      </c>
      <c r="E224" s="97" t="s">
        <v>240</v>
      </c>
      <c r="F224" s="106" t="s">
        <v>235</v>
      </c>
      <c r="G224" s="106" t="s">
        <v>236</v>
      </c>
      <c r="H224" s="98" t="s">
        <v>237</v>
      </c>
      <c r="I224" s="98" t="s">
        <v>129</v>
      </c>
      <c r="J224" s="98">
        <v>1</v>
      </c>
      <c r="K224" s="109">
        <v>43787</v>
      </c>
      <c r="L224" s="109">
        <v>44153</v>
      </c>
      <c r="M224" s="102">
        <f>+(L224-K224)/7</f>
        <v>52.285714285714285</v>
      </c>
      <c r="N224" s="282">
        <v>1</v>
      </c>
      <c r="O224" s="101">
        <f>IF(N224/J224&gt;1,1,+N224/J224)</f>
        <v>1</v>
      </c>
      <c r="P224" s="102">
        <f t="shared" si="5"/>
        <v>52.285714285714285</v>
      </c>
      <c r="Q224" s="102">
        <f t="shared" si="6"/>
        <v>0</v>
      </c>
      <c r="R224" s="102">
        <f t="shared" si="8"/>
        <v>0</v>
      </c>
      <c r="S224" s="96"/>
      <c r="T224" s="96" t="s">
        <v>36</v>
      </c>
      <c r="U224" s="41"/>
    </row>
    <row r="225" spans="1:21" s="42" customFormat="1" ht="408.95" customHeight="1" x14ac:dyDescent="0.25">
      <c r="A225" s="96">
        <v>13</v>
      </c>
      <c r="B225" s="96">
        <v>1402014</v>
      </c>
      <c r="C225" s="110" t="s">
        <v>241</v>
      </c>
      <c r="D225" s="97" t="s">
        <v>242</v>
      </c>
      <c r="E225" s="97" t="s">
        <v>243</v>
      </c>
      <c r="F225" s="97" t="s">
        <v>244</v>
      </c>
      <c r="G225" s="97" t="s">
        <v>245</v>
      </c>
      <c r="H225" s="97" t="s">
        <v>246</v>
      </c>
      <c r="I225" s="97" t="s">
        <v>45</v>
      </c>
      <c r="J225" s="98">
        <v>1</v>
      </c>
      <c r="K225" s="109">
        <v>43787</v>
      </c>
      <c r="L225" s="109">
        <v>43920</v>
      </c>
      <c r="M225" s="102">
        <f t="shared" si="4"/>
        <v>19</v>
      </c>
      <c r="N225" s="107">
        <v>1</v>
      </c>
      <c r="O225" s="101">
        <f t="shared" si="7"/>
        <v>1</v>
      </c>
      <c r="P225" s="102">
        <f t="shared" si="5"/>
        <v>19</v>
      </c>
      <c r="Q225" s="102">
        <f t="shared" si="6"/>
        <v>19</v>
      </c>
      <c r="R225" s="102">
        <f t="shared" si="8"/>
        <v>19</v>
      </c>
      <c r="S225" s="96" t="s">
        <v>36</v>
      </c>
      <c r="T225" s="96"/>
      <c r="U225" s="41"/>
    </row>
    <row r="226" spans="1:21" s="42" customFormat="1" ht="408.75" customHeight="1" x14ac:dyDescent="0.25">
      <c r="A226" s="96">
        <v>15</v>
      </c>
      <c r="B226" s="96">
        <v>1903001</v>
      </c>
      <c r="C226" s="111" t="s">
        <v>247</v>
      </c>
      <c r="D226" s="70" t="s">
        <v>248</v>
      </c>
      <c r="E226" s="97" t="s">
        <v>249</v>
      </c>
      <c r="F226" s="97" t="s">
        <v>250</v>
      </c>
      <c r="G226" s="97" t="s">
        <v>251</v>
      </c>
      <c r="H226" s="97" t="s">
        <v>252</v>
      </c>
      <c r="I226" s="98" t="s">
        <v>129</v>
      </c>
      <c r="J226" s="98">
        <v>5</v>
      </c>
      <c r="K226" s="109">
        <v>43787</v>
      </c>
      <c r="L226" s="109">
        <v>44153</v>
      </c>
      <c r="M226" s="102">
        <f t="shared" si="4"/>
        <v>52.285714285714285</v>
      </c>
      <c r="N226" s="107">
        <v>2</v>
      </c>
      <c r="O226" s="101">
        <f t="shared" si="7"/>
        <v>0.4</v>
      </c>
      <c r="P226" s="102">
        <f t="shared" si="5"/>
        <v>20.914285714285715</v>
      </c>
      <c r="Q226" s="102">
        <f t="shared" si="6"/>
        <v>0</v>
      </c>
      <c r="R226" s="102">
        <f t="shared" si="8"/>
        <v>0</v>
      </c>
      <c r="S226" s="96"/>
      <c r="T226" s="96" t="s">
        <v>36</v>
      </c>
      <c r="U226" s="41"/>
    </row>
    <row r="227" spans="1:21" s="42" customFormat="1" ht="408.95" customHeight="1" x14ac:dyDescent="0.25">
      <c r="A227" s="96">
        <v>17</v>
      </c>
      <c r="B227" s="96">
        <v>1402003</v>
      </c>
      <c r="C227" s="111" t="s">
        <v>253</v>
      </c>
      <c r="D227" s="97" t="s">
        <v>254</v>
      </c>
      <c r="E227" s="97" t="s">
        <v>255</v>
      </c>
      <c r="F227" s="97" t="s">
        <v>256</v>
      </c>
      <c r="G227" s="70" t="s">
        <v>257</v>
      </c>
      <c r="H227" s="97" t="s">
        <v>258</v>
      </c>
      <c r="I227" s="98" t="s">
        <v>129</v>
      </c>
      <c r="J227" s="98">
        <v>2</v>
      </c>
      <c r="K227" s="109">
        <v>43787</v>
      </c>
      <c r="L227" s="109">
        <v>44153</v>
      </c>
      <c r="M227" s="102">
        <f t="shared" si="4"/>
        <v>52.285714285714285</v>
      </c>
      <c r="N227" s="107">
        <v>0</v>
      </c>
      <c r="O227" s="101">
        <f t="shared" si="7"/>
        <v>0</v>
      </c>
      <c r="P227" s="102">
        <f t="shared" si="5"/>
        <v>0</v>
      </c>
      <c r="Q227" s="102">
        <f t="shared" si="6"/>
        <v>0</v>
      </c>
      <c r="R227" s="102">
        <f t="shared" si="8"/>
        <v>0</v>
      </c>
      <c r="S227" s="96"/>
      <c r="T227" s="96" t="s">
        <v>36</v>
      </c>
      <c r="U227" s="41"/>
    </row>
    <row r="228" spans="1:21" s="42" customFormat="1" ht="408.95" customHeight="1" x14ac:dyDescent="0.25">
      <c r="A228" s="96">
        <v>18</v>
      </c>
      <c r="B228" s="96">
        <v>1601002</v>
      </c>
      <c r="C228" s="110" t="s">
        <v>259</v>
      </c>
      <c r="D228" s="97" t="s">
        <v>260</v>
      </c>
      <c r="E228" s="97" t="s">
        <v>261</v>
      </c>
      <c r="F228" s="97" t="s">
        <v>262</v>
      </c>
      <c r="G228" s="97" t="s">
        <v>263</v>
      </c>
      <c r="H228" s="97" t="s">
        <v>264</v>
      </c>
      <c r="I228" s="98" t="s">
        <v>45</v>
      </c>
      <c r="J228" s="98">
        <v>1</v>
      </c>
      <c r="K228" s="109">
        <v>43787</v>
      </c>
      <c r="L228" s="109">
        <v>44153</v>
      </c>
      <c r="M228" s="102">
        <f t="shared" si="4"/>
        <v>52.285714285714285</v>
      </c>
      <c r="N228" s="107">
        <v>1</v>
      </c>
      <c r="O228" s="101">
        <f t="shared" si="7"/>
        <v>1</v>
      </c>
      <c r="P228" s="102">
        <f t="shared" si="5"/>
        <v>52.285714285714285</v>
      </c>
      <c r="Q228" s="102">
        <f t="shared" si="6"/>
        <v>0</v>
      </c>
      <c r="R228" s="102">
        <f t="shared" si="8"/>
        <v>0</v>
      </c>
      <c r="S228" s="96"/>
      <c r="T228" s="96" t="s">
        <v>36</v>
      </c>
      <c r="U228" s="41"/>
    </row>
    <row r="229" spans="1:21" s="42" customFormat="1" ht="408.95" customHeight="1" x14ac:dyDescent="0.25">
      <c r="A229" s="96">
        <v>19</v>
      </c>
      <c r="B229" s="96">
        <v>1405002</v>
      </c>
      <c r="C229" s="105" t="s">
        <v>265</v>
      </c>
      <c r="D229" s="97" t="s">
        <v>266</v>
      </c>
      <c r="E229" s="97" t="s">
        <v>267</v>
      </c>
      <c r="F229" s="97" t="s">
        <v>268</v>
      </c>
      <c r="G229" s="97" t="s">
        <v>263</v>
      </c>
      <c r="H229" s="97" t="s">
        <v>269</v>
      </c>
      <c r="I229" s="98" t="s">
        <v>45</v>
      </c>
      <c r="J229" s="98">
        <v>1</v>
      </c>
      <c r="K229" s="109">
        <v>43787</v>
      </c>
      <c r="L229" s="109">
        <v>44153</v>
      </c>
      <c r="M229" s="102">
        <f t="shared" si="4"/>
        <v>52.285714285714285</v>
      </c>
      <c r="N229" s="107">
        <v>1</v>
      </c>
      <c r="O229" s="101">
        <f t="shared" si="7"/>
        <v>1</v>
      </c>
      <c r="P229" s="102">
        <f t="shared" si="5"/>
        <v>52.285714285714285</v>
      </c>
      <c r="Q229" s="102">
        <f t="shared" si="6"/>
        <v>0</v>
      </c>
      <c r="R229" s="102">
        <f t="shared" si="8"/>
        <v>0</v>
      </c>
      <c r="S229" s="96"/>
      <c r="T229" s="112" t="s">
        <v>139</v>
      </c>
      <c r="U229" s="41"/>
    </row>
    <row r="230" spans="1:21" s="42" customFormat="1" ht="408.75" customHeight="1" x14ac:dyDescent="0.25">
      <c r="A230" s="96">
        <v>24</v>
      </c>
      <c r="B230" s="113"/>
      <c r="C230" s="114" t="s">
        <v>270</v>
      </c>
      <c r="D230" s="115" t="s">
        <v>271</v>
      </c>
      <c r="E230" s="115" t="s">
        <v>272</v>
      </c>
      <c r="F230" s="106" t="s">
        <v>273</v>
      </c>
      <c r="G230" s="106" t="s">
        <v>274</v>
      </c>
      <c r="H230" s="106" t="s">
        <v>275</v>
      </c>
      <c r="I230" s="98" t="s">
        <v>129</v>
      </c>
      <c r="J230" s="98">
        <v>2</v>
      </c>
      <c r="K230" s="109">
        <v>43787</v>
      </c>
      <c r="L230" s="109">
        <v>44153</v>
      </c>
      <c r="M230" s="102">
        <f t="shared" si="4"/>
        <v>52.285714285714285</v>
      </c>
      <c r="N230" s="107">
        <v>0</v>
      </c>
      <c r="O230" s="101">
        <f t="shared" si="7"/>
        <v>0</v>
      </c>
      <c r="P230" s="102">
        <f t="shared" si="5"/>
        <v>0</v>
      </c>
      <c r="Q230" s="102">
        <f t="shared" si="6"/>
        <v>0</v>
      </c>
      <c r="R230" s="102">
        <f t="shared" si="8"/>
        <v>0</v>
      </c>
      <c r="S230" s="96"/>
      <c r="T230" s="112" t="s">
        <v>139</v>
      </c>
      <c r="U230" s="41"/>
    </row>
    <row r="231" spans="1:21" s="42" customFormat="1" ht="408.95" customHeight="1" x14ac:dyDescent="0.25">
      <c r="A231" s="96">
        <v>25</v>
      </c>
      <c r="B231" s="113"/>
      <c r="C231" s="110" t="s">
        <v>276</v>
      </c>
      <c r="D231" s="97" t="s">
        <v>277</v>
      </c>
      <c r="E231" s="97" t="s">
        <v>278</v>
      </c>
      <c r="F231" s="106" t="s">
        <v>273</v>
      </c>
      <c r="G231" s="106" t="s">
        <v>274</v>
      </c>
      <c r="H231" s="106" t="s">
        <v>275</v>
      </c>
      <c r="I231" s="98" t="s">
        <v>129</v>
      </c>
      <c r="J231" s="98">
        <v>2</v>
      </c>
      <c r="K231" s="109">
        <v>43787</v>
      </c>
      <c r="L231" s="109">
        <v>44153</v>
      </c>
      <c r="M231" s="102">
        <f>+(L231-K231)/7</f>
        <v>52.285714285714285</v>
      </c>
      <c r="N231" s="107">
        <v>0</v>
      </c>
      <c r="O231" s="101">
        <f t="shared" si="7"/>
        <v>0</v>
      </c>
      <c r="P231" s="102">
        <f t="shared" si="5"/>
        <v>0</v>
      </c>
      <c r="Q231" s="102">
        <f t="shared" si="6"/>
        <v>0</v>
      </c>
      <c r="R231" s="102">
        <f t="shared" si="8"/>
        <v>0</v>
      </c>
      <c r="S231" s="96"/>
      <c r="T231" s="96" t="s">
        <v>36</v>
      </c>
      <c r="U231" s="41"/>
    </row>
    <row r="232" spans="1:21" s="42" customFormat="1" ht="408.75" customHeight="1" x14ac:dyDescent="0.25">
      <c r="A232" s="96">
        <v>27</v>
      </c>
      <c r="B232" s="113"/>
      <c r="C232" s="111" t="s">
        <v>279</v>
      </c>
      <c r="D232" s="97" t="s">
        <v>280</v>
      </c>
      <c r="E232" s="70" t="s">
        <v>281</v>
      </c>
      <c r="F232" s="97" t="s">
        <v>282</v>
      </c>
      <c r="G232" s="97" t="s">
        <v>283</v>
      </c>
      <c r="H232" s="97" t="s">
        <v>284</v>
      </c>
      <c r="I232" s="98" t="s">
        <v>129</v>
      </c>
      <c r="J232" s="98">
        <v>1</v>
      </c>
      <c r="K232" s="109">
        <v>43787</v>
      </c>
      <c r="L232" s="109">
        <v>43830</v>
      </c>
      <c r="M232" s="102">
        <f t="shared" si="4"/>
        <v>6.1428571428571432</v>
      </c>
      <c r="N232" s="107">
        <v>1</v>
      </c>
      <c r="O232" s="101">
        <f>IF(N232/J232&gt;1,1,+N232/J232)</f>
        <v>1</v>
      </c>
      <c r="P232" s="102">
        <f t="shared" si="5"/>
        <v>6.1428571428571432</v>
      </c>
      <c r="Q232" s="102">
        <f t="shared" si="6"/>
        <v>6.1428571428571432</v>
      </c>
      <c r="R232" s="102">
        <f t="shared" si="8"/>
        <v>6.1428571428571432</v>
      </c>
      <c r="S232" s="96" t="s">
        <v>36</v>
      </c>
      <c r="T232" s="96"/>
      <c r="U232" s="41"/>
    </row>
    <row r="233" spans="1:21" customFormat="1" ht="18" x14ac:dyDescent="0.25">
      <c r="A233" s="136" t="s">
        <v>88</v>
      </c>
      <c r="B233" s="136"/>
      <c r="C233" s="136"/>
      <c r="D233" s="136"/>
      <c r="E233" s="136"/>
      <c r="F233" s="136"/>
      <c r="G233" s="136"/>
      <c r="H233" s="136"/>
      <c r="I233" s="136"/>
      <c r="J233" s="136"/>
      <c r="K233" s="136"/>
      <c r="L233" s="136"/>
      <c r="M233" s="136"/>
      <c r="N233" s="136"/>
      <c r="O233" s="136"/>
      <c r="P233" s="116">
        <f>SUM(P221:P232)</f>
        <v>293.2</v>
      </c>
      <c r="Q233" s="116">
        <f>SUM(Q221:Q232)</f>
        <v>63.142857142857146</v>
      </c>
      <c r="R233" s="117">
        <f>SUM(R221:R232)</f>
        <v>63.142857142857146</v>
      </c>
      <c r="S233" s="118"/>
      <c r="T233" s="118"/>
    </row>
    <row r="234" spans="1:21" customFormat="1" ht="12.75" customHeight="1" x14ac:dyDescent="0.25">
      <c r="A234" s="137" t="s">
        <v>89</v>
      </c>
      <c r="B234" s="138"/>
      <c r="C234" s="138"/>
      <c r="D234" s="138"/>
      <c r="E234" s="138"/>
      <c r="F234" s="138"/>
      <c r="G234" s="138"/>
      <c r="H234" s="138"/>
      <c r="I234" s="138"/>
      <c r="J234" s="138"/>
      <c r="K234" s="138"/>
      <c r="L234" s="138"/>
      <c r="M234" s="138"/>
      <c r="N234" s="138"/>
      <c r="O234" s="138"/>
      <c r="P234" s="138"/>
      <c r="Q234" s="138"/>
      <c r="R234" s="138"/>
      <c r="S234" s="138"/>
      <c r="T234" s="139"/>
    </row>
    <row r="235" spans="1:21" customFormat="1" ht="15.75" thickBot="1" x14ac:dyDescent="0.3">
      <c r="A235" s="140"/>
      <c r="B235" s="141"/>
      <c r="C235" s="141"/>
      <c r="D235" s="141"/>
      <c r="E235" s="141"/>
      <c r="F235" s="141"/>
      <c r="G235" s="141"/>
      <c r="H235" s="141"/>
      <c r="I235" s="141"/>
      <c r="J235" s="141"/>
      <c r="K235" s="141"/>
      <c r="L235" s="141"/>
      <c r="M235" s="141"/>
      <c r="N235" s="141"/>
      <c r="O235" s="141"/>
      <c r="P235" s="141"/>
      <c r="Q235" s="141"/>
      <c r="R235" s="141"/>
      <c r="S235" s="141"/>
      <c r="T235" s="142"/>
    </row>
    <row r="236" spans="1:21" customFormat="1" ht="15" x14ac:dyDescent="0.25">
      <c r="A236" s="58"/>
      <c r="B236" s="58"/>
      <c r="C236" s="58"/>
      <c r="D236" s="58"/>
      <c r="E236" s="58"/>
      <c r="F236" s="58"/>
      <c r="G236" s="58"/>
      <c r="H236" s="58"/>
      <c r="I236" s="58"/>
      <c r="J236" s="58"/>
      <c r="K236" s="58"/>
      <c r="L236" s="58"/>
      <c r="M236" s="58"/>
      <c r="N236" s="58"/>
      <c r="O236" s="58"/>
      <c r="P236" s="58"/>
      <c r="Q236" s="58"/>
      <c r="R236" s="58"/>
      <c r="S236" s="58"/>
      <c r="T236" s="58"/>
    </row>
    <row r="237" spans="1:21" customFormat="1" ht="15.75" thickBot="1" x14ac:dyDescent="0.3">
      <c r="A237" s="58"/>
      <c r="B237" s="58"/>
      <c r="C237" s="58"/>
      <c r="D237" s="58"/>
      <c r="E237" s="58"/>
      <c r="F237" s="58"/>
      <c r="G237" s="58"/>
      <c r="H237" s="58"/>
      <c r="I237" s="58"/>
      <c r="J237" s="58"/>
      <c r="K237" s="58"/>
      <c r="L237" s="58"/>
      <c r="M237" s="58"/>
      <c r="N237" s="58"/>
      <c r="O237" s="58"/>
      <c r="P237" s="58"/>
      <c r="Q237" s="58"/>
      <c r="R237" s="58"/>
      <c r="S237" s="58"/>
      <c r="T237" s="58"/>
    </row>
    <row r="238" spans="1:21" customFormat="1" ht="15.75" thickBot="1" x14ac:dyDescent="0.3">
      <c r="A238" s="143" t="s">
        <v>90</v>
      </c>
      <c r="B238" s="144"/>
      <c r="C238" s="144"/>
      <c r="D238" s="144"/>
      <c r="E238" s="145"/>
      <c r="F238" s="58"/>
      <c r="G238" s="146" t="s">
        <v>91</v>
      </c>
      <c r="H238" s="146"/>
      <c r="I238" s="146"/>
      <c r="J238" s="146"/>
      <c r="K238" s="146"/>
      <c r="L238" s="146"/>
      <c r="M238" s="146"/>
      <c r="N238" s="146"/>
      <c r="O238" s="146"/>
      <c r="P238" s="146"/>
      <c r="Q238" s="146"/>
      <c r="R238" s="146"/>
      <c r="S238" s="146"/>
      <c r="T238" s="146"/>
    </row>
    <row r="239" spans="1:21" customFormat="1" ht="15.75" thickBot="1" x14ac:dyDescent="0.3">
      <c r="A239" s="147"/>
      <c r="B239" s="147"/>
      <c r="C239" s="147"/>
      <c r="D239" s="147"/>
      <c r="E239" s="147"/>
      <c r="F239" s="58"/>
      <c r="G239" s="148" t="s">
        <v>92</v>
      </c>
      <c r="H239" s="148"/>
      <c r="I239" s="148"/>
      <c r="J239" s="148"/>
      <c r="K239" s="148"/>
      <c r="L239" s="148"/>
      <c r="M239" s="148"/>
      <c r="N239" s="148"/>
      <c r="O239" s="148"/>
      <c r="P239" s="148"/>
      <c r="Q239" s="148"/>
      <c r="R239" s="148"/>
      <c r="S239" s="148"/>
      <c r="T239" s="148"/>
    </row>
    <row r="240" spans="1:21" customFormat="1" ht="19.5" customHeight="1" thickBot="1" x14ac:dyDescent="0.3">
      <c r="A240" s="131"/>
      <c r="B240" s="132"/>
      <c r="C240" s="124" t="s">
        <v>93</v>
      </c>
      <c r="D240" s="125"/>
      <c r="E240" s="126"/>
      <c r="F240" s="58"/>
      <c r="G240" s="127" t="s">
        <v>94</v>
      </c>
      <c r="H240" s="127"/>
      <c r="I240" s="127"/>
      <c r="J240" s="127"/>
      <c r="K240" s="127"/>
      <c r="L240" s="127"/>
      <c r="M240" s="127"/>
      <c r="N240" s="127"/>
      <c r="O240" s="127"/>
      <c r="P240" s="127"/>
      <c r="Q240" s="127"/>
      <c r="R240" s="128" t="s">
        <v>95</v>
      </c>
      <c r="S240" s="128"/>
      <c r="T240" s="119">
        <f>+R233</f>
        <v>63.142857142857146</v>
      </c>
    </row>
    <row r="241" spans="1:20" customFormat="1" ht="15" customHeight="1" thickBot="1" x14ac:dyDescent="0.3">
      <c r="A241" s="133"/>
      <c r="B241" s="134"/>
      <c r="C241" s="124" t="s">
        <v>96</v>
      </c>
      <c r="D241" s="125"/>
      <c r="E241" s="126"/>
      <c r="F241" s="58"/>
      <c r="G241" s="127" t="s">
        <v>97</v>
      </c>
      <c r="H241" s="127"/>
      <c r="I241" s="127"/>
      <c r="J241" s="127"/>
      <c r="K241" s="127"/>
      <c r="L241" s="127"/>
      <c r="M241" s="127"/>
      <c r="N241" s="127"/>
      <c r="O241" s="127"/>
      <c r="P241" s="127"/>
      <c r="Q241" s="127"/>
      <c r="R241" s="128" t="s">
        <v>98</v>
      </c>
      <c r="S241" s="128"/>
      <c r="T241" s="120">
        <f>SUM(M221:M232)</f>
        <v>481.42857142857139</v>
      </c>
    </row>
    <row r="242" spans="1:20" customFormat="1" ht="16.5" customHeight="1" thickBot="1" x14ac:dyDescent="0.3">
      <c r="A242" s="122"/>
      <c r="B242" s="123"/>
      <c r="C242" s="124" t="s">
        <v>99</v>
      </c>
      <c r="D242" s="125"/>
      <c r="E242" s="126"/>
      <c r="F242" s="58"/>
      <c r="G242" s="127" t="s">
        <v>100</v>
      </c>
      <c r="H242" s="127"/>
      <c r="I242" s="127"/>
      <c r="J242" s="127"/>
      <c r="K242" s="127"/>
      <c r="L242" s="127"/>
      <c r="M242" s="127"/>
      <c r="N242" s="127"/>
      <c r="O242" s="127"/>
      <c r="P242" s="127"/>
      <c r="Q242" s="127"/>
      <c r="R242" s="128" t="s">
        <v>101</v>
      </c>
      <c r="S242" s="128"/>
      <c r="T242" s="121">
        <f>IF(Q233=0,0,+Q233/T240)</f>
        <v>1</v>
      </c>
    </row>
    <row r="243" spans="1:20" customFormat="1" ht="15" customHeight="1" thickBot="1" x14ac:dyDescent="0.3">
      <c r="A243" s="129"/>
      <c r="B243" s="130"/>
      <c r="C243" s="124" t="s">
        <v>102</v>
      </c>
      <c r="D243" s="125"/>
      <c r="E243" s="126"/>
      <c r="F243" s="58"/>
      <c r="G243" s="127" t="s">
        <v>103</v>
      </c>
      <c r="H243" s="127"/>
      <c r="I243" s="127"/>
      <c r="J243" s="127"/>
      <c r="K243" s="127"/>
      <c r="L243" s="127"/>
      <c r="M243" s="127"/>
      <c r="N243" s="127"/>
      <c r="O243" s="127"/>
      <c r="P243" s="127"/>
      <c r="Q243" s="127"/>
      <c r="R243" s="128" t="s">
        <v>104</v>
      </c>
      <c r="S243" s="128"/>
      <c r="T243" s="121">
        <f>IF(P233=0,0,+P233/T241)</f>
        <v>0.6090207715133531</v>
      </c>
    </row>
    <row r="244" spans="1:20" customFormat="1" ht="9" customHeight="1" x14ac:dyDescent="0.25">
      <c r="A244" s="58"/>
      <c r="B244" s="58"/>
      <c r="C244" s="58"/>
      <c r="D244" s="58"/>
      <c r="E244" s="58"/>
      <c r="F244" s="58"/>
      <c r="G244" s="58"/>
      <c r="H244" s="58"/>
      <c r="I244" s="58"/>
      <c r="J244" s="58"/>
      <c r="K244" s="58"/>
      <c r="L244" s="58"/>
      <c r="M244" s="58"/>
      <c r="N244" s="58"/>
      <c r="O244" s="58"/>
      <c r="P244" s="58"/>
      <c r="Q244" s="58"/>
      <c r="R244" s="58"/>
      <c r="S244" s="58"/>
      <c r="T244" s="58"/>
    </row>
    <row r="245" spans="1:20" customFormat="1" ht="15" hidden="1" customHeight="1" x14ac:dyDescent="0.25"/>
    <row r="246" spans="1:20" customFormat="1" ht="15" x14ac:dyDescent="0.25"/>
    <row r="247" spans="1:20" customFormat="1" ht="15" x14ac:dyDescent="0.25">
      <c r="R247" s="63"/>
    </row>
    <row r="248" spans="1:20" customFormat="1" ht="15" x14ac:dyDescent="0.25"/>
    <row r="249" spans="1:20" customFormat="1" ht="15" x14ac:dyDescent="0.25">
      <c r="F249" s="37"/>
      <c r="G249" s="37"/>
      <c r="H249" s="37"/>
      <c r="I249" s="37"/>
      <c r="J249" s="37"/>
      <c r="K249" s="37"/>
      <c r="R249" s="63"/>
    </row>
    <row r="250" spans="1:20" ht="15" x14ac:dyDescent="0.25">
      <c r="A250" s="64"/>
      <c r="B250" s="64"/>
      <c r="C250" s="64"/>
      <c r="D250" s="64"/>
      <c r="E250" s="64"/>
      <c r="F250" s="64"/>
      <c r="G250" s="64"/>
      <c r="H250" s="64"/>
      <c r="I250" s="64"/>
      <c r="J250" s="64"/>
      <c r="K250" s="64"/>
      <c r="L250" s="65"/>
      <c r="M250" s="66"/>
      <c r="N250" s="65"/>
      <c r="O250" s="66"/>
      <c r="P250" s="66"/>
      <c r="Q250" s="66"/>
      <c r="R250" s="66"/>
      <c r="S250" s="65"/>
      <c r="T250" s="67"/>
    </row>
    <row r="251" spans="1:20" ht="18" x14ac:dyDescent="0.25">
      <c r="A251" s="283"/>
      <c r="B251" s="283"/>
      <c r="C251" s="283"/>
      <c r="D251" s="284"/>
      <c r="E251" s="285"/>
      <c r="F251" s="285"/>
      <c r="G251" s="286"/>
      <c r="H251" s="287"/>
      <c r="I251" s="64"/>
      <c r="J251" s="68"/>
      <c r="K251" s="68"/>
      <c r="L251" s="69"/>
      <c r="M251" s="66"/>
      <c r="N251" s="65"/>
      <c r="O251" s="66"/>
      <c r="P251" s="66"/>
      <c r="Q251" s="66"/>
      <c r="R251" s="66"/>
      <c r="S251" s="65"/>
      <c r="T251" s="67"/>
    </row>
    <row r="252" spans="1:20" ht="18.75" thickBot="1" x14ac:dyDescent="0.3">
      <c r="A252" s="220"/>
      <c r="B252" s="220"/>
      <c r="C252" s="220"/>
      <c r="D252" s="288" t="s">
        <v>290</v>
      </c>
      <c r="E252" s="288"/>
      <c r="F252" s="285"/>
      <c r="G252" s="285"/>
      <c r="H252" s="288" t="s">
        <v>290</v>
      </c>
      <c r="I252" s="288"/>
      <c r="J252" s="288"/>
      <c r="K252" s="68"/>
      <c r="L252" s="69"/>
      <c r="M252" s="66"/>
      <c r="N252" s="65"/>
      <c r="O252" s="66"/>
      <c r="P252" s="66"/>
      <c r="Q252" s="66"/>
      <c r="R252" s="66"/>
      <c r="S252" s="65"/>
      <c r="T252" s="67"/>
    </row>
    <row r="253" spans="1:20" ht="18" x14ac:dyDescent="0.25">
      <c r="A253"/>
      <c r="B253"/>
      <c r="C253"/>
      <c r="D253" s="289" t="s">
        <v>291</v>
      </c>
      <c r="E253" s="289"/>
      <c r="F253" s="285"/>
      <c r="G253" s="285"/>
      <c r="H253" s="289" t="s">
        <v>292</v>
      </c>
      <c r="I253" s="289"/>
      <c r="J253" s="289"/>
      <c r="K253" s="37"/>
      <c r="L253"/>
      <c r="M253"/>
      <c r="N253"/>
      <c r="O253"/>
      <c r="P253"/>
      <c r="Q253"/>
      <c r="R253"/>
      <c r="S253"/>
      <c r="T253"/>
    </row>
    <row r="254" spans="1:20" ht="15" x14ac:dyDescent="0.25">
      <c r="A254"/>
      <c r="B254"/>
      <c r="C254"/>
      <c r="D254" s="204" t="s">
        <v>293</v>
      </c>
      <c r="E254" s="204"/>
      <c r="F254"/>
      <c r="G254"/>
      <c r="H254" s="204" t="s">
        <v>294</v>
      </c>
      <c r="I254" s="204"/>
      <c r="J254" s="204"/>
      <c r="K254"/>
      <c r="L254"/>
      <c r="M254"/>
      <c r="N254"/>
      <c r="O254"/>
      <c r="P254"/>
      <c r="Q254"/>
      <c r="R254"/>
      <c r="S254"/>
      <c r="T254"/>
    </row>
    <row r="255" spans="1:20" ht="15" x14ac:dyDescent="0.25">
      <c r="A255"/>
      <c r="B255"/>
      <c r="C255"/>
      <c r="D255" t="s">
        <v>295</v>
      </c>
      <c r="E255"/>
      <c r="F255"/>
      <c r="G255"/>
      <c r="H255" s="290" t="s">
        <v>295</v>
      </c>
      <c r="I255" s="290"/>
      <c r="J255" s="290"/>
      <c r="K255"/>
      <c r="L255"/>
      <c r="M255"/>
      <c r="N255"/>
      <c r="O255"/>
      <c r="P255"/>
      <c r="Q255"/>
      <c r="R255"/>
      <c r="S255"/>
      <c r="T255"/>
    </row>
    <row r="256" spans="1:20" ht="15" x14ac:dyDescent="0.25">
      <c r="A256"/>
      <c r="B256"/>
      <c r="C256"/>
      <c r="D256"/>
      <c r="E256"/>
      <c r="F256"/>
      <c r="G256"/>
      <c r="H256"/>
      <c r="I256"/>
      <c r="J256"/>
      <c r="K256"/>
      <c r="L256"/>
      <c r="M256"/>
      <c r="N256"/>
      <c r="O256"/>
      <c r="P256"/>
      <c r="Q256"/>
      <c r="R256"/>
      <c r="S256"/>
      <c r="T256"/>
    </row>
    <row r="257" spans="1:255" ht="15" x14ac:dyDescent="0.25">
      <c r="A257"/>
      <c r="B257"/>
      <c r="C257"/>
      <c r="D257"/>
      <c r="E257"/>
      <c r="F257"/>
      <c r="G257"/>
      <c r="H257"/>
      <c r="I257"/>
      <c r="J257"/>
      <c r="K257"/>
      <c r="L257"/>
      <c r="M257"/>
      <c r="N257"/>
      <c r="O257"/>
      <c r="P257"/>
      <c r="Q257"/>
      <c r="R257"/>
      <c r="S257"/>
      <c r="T257"/>
    </row>
    <row r="258" spans="1:255" s="65" customFormat="1" ht="14.25" customHeight="1" x14ac:dyDescent="0.25">
      <c r="A258" s="64"/>
      <c r="B258" s="291"/>
      <c r="C258" s="292" t="s">
        <v>0</v>
      </c>
      <c r="D258" s="292"/>
      <c r="E258" s="292"/>
      <c r="F258" s="292"/>
      <c r="G258" s="292"/>
      <c r="H258" s="292"/>
      <c r="I258" s="292"/>
      <c r="J258" s="292"/>
      <c r="K258" s="292"/>
      <c r="L258" s="292"/>
      <c r="M258" s="292"/>
      <c r="N258" s="292"/>
      <c r="O258" s="292"/>
      <c r="P258" s="292"/>
      <c r="Q258" s="292"/>
      <c r="R258" s="292"/>
      <c r="T258" s="67"/>
    </row>
    <row r="259" spans="1:255" s="65" customFormat="1" ht="15" x14ac:dyDescent="0.25">
      <c r="A259" s="64"/>
      <c r="B259" s="291"/>
      <c r="C259" s="292" t="s">
        <v>1</v>
      </c>
      <c r="D259" s="292"/>
      <c r="E259" s="292"/>
      <c r="F259" s="292"/>
      <c r="G259" s="292"/>
      <c r="H259" s="292"/>
      <c r="I259" s="292"/>
      <c r="J259" s="292"/>
      <c r="K259" s="292"/>
      <c r="L259" s="292"/>
      <c r="M259" s="292"/>
      <c r="N259" s="292"/>
      <c r="O259" s="292"/>
      <c r="P259" s="292"/>
      <c r="Q259" s="292"/>
      <c r="R259" s="292"/>
      <c r="T259" s="67"/>
    </row>
    <row r="260" spans="1:255" s="65" customFormat="1" ht="15" x14ac:dyDescent="0.25">
      <c r="A260" s="64"/>
      <c r="B260" s="291"/>
      <c r="C260" s="292" t="s">
        <v>296</v>
      </c>
      <c r="D260" s="292"/>
      <c r="E260" s="292"/>
      <c r="F260" s="292"/>
      <c r="G260" s="292"/>
      <c r="H260" s="292"/>
      <c r="I260" s="292"/>
      <c r="J260" s="292"/>
      <c r="K260" s="292"/>
      <c r="L260" s="292"/>
      <c r="M260" s="292"/>
      <c r="N260" s="292"/>
      <c r="O260" s="292"/>
      <c r="P260" s="292"/>
      <c r="Q260" s="292"/>
      <c r="R260" s="292"/>
      <c r="T260" s="67"/>
    </row>
    <row r="261" spans="1:255" s="65" customFormat="1" ht="15" x14ac:dyDescent="0.25">
      <c r="A261" s="293" t="s">
        <v>297</v>
      </c>
      <c r="B261" s="293"/>
      <c r="C261" s="293"/>
      <c r="D261" s="294"/>
      <c r="G261" s="295"/>
      <c r="H261" s="295"/>
      <c r="I261" s="295"/>
      <c r="J261" s="295"/>
      <c r="K261" s="295"/>
      <c r="L261" s="295"/>
      <c r="M261" s="296"/>
      <c r="N261" s="297"/>
      <c r="O261" s="296"/>
      <c r="P261" s="296"/>
      <c r="Q261" s="296"/>
      <c r="R261" s="296"/>
      <c r="T261" s="67"/>
    </row>
    <row r="262" spans="1:255" s="65" customFormat="1" ht="15" x14ac:dyDescent="0.25">
      <c r="A262" s="293" t="s">
        <v>298</v>
      </c>
      <c r="B262" s="293"/>
      <c r="C262" s="293"/>
      <c r="D262" s="294"/>
      <c r="G262" s="295"/>
      <c r="H262" s="295"/>
      <c r="I262" s="295"/>
      <c r="J262" s="295"/>
      <c r="K262" s="295"/>
      <c r="L262" s="295"/>
      <c r="M262" s="296"/>
      <c r="N262" s="297"/>
      <c r="O262" s="296"/>
      <c r="P262" s="296"/>
      <c r="Q262" s="296"/>
      <c r="R262" s="296"/>
      <c r="T262" s="67"/>
    </row>
    <row r="263" spans="1:255" s="65" customFormat="1" ht="15" x14ac:dyDescent="0.25">
      <c r="A263" s="293" t="s">
        <v>299</v>
      </c>
      <c r="B263" s="293"/>
      <c r="C263" s="298" t="s">
        <v>300</v>
      </c>
      <c r="D263" s="299"/>
      <c r="G263" s="295"/>
      <c r="H263" s="295"/>
      <c r="I263" s="295"/>
      <c r="J263" s="295"/>
      <c r="K263" s="295"/>
      <c r="L263" s="295"/>
      <c r="M263" s="296"/>
      <c r="N263" s="297"/>
      <c r="O263" s="296"/>
      <c r="P263" s="296"/>
      <c r="Q263" s="296"/>
      <c r="R263" s="296"/>
      <c r="T263" s="67"/>
    </row>
    <row r="264" spans="1:255" s="65" customFormat="1" ht="15" customHeight="1" thickBot="1" x14ac:dyDescent="0.3">
      <c r="A264" s="300" t="s">
        <v>301</v>
      </c>
      <c r="B264" s="300"/>
      <c r="C264" s="300"/>
      <c r="D264" s="300"/>
      <c r="G264" s="69"/>
      <c r="H264" s="69"/>
      <c r="I264" s="69"/>
      <c r="J264" s="69"/>
      <c r="K264" s="69"/>
      <c r="L264" s="69"/>
      <c r="M264" s="296"/>
      <c r="N264" s="297"/>
      <c r="O264" s="296"/>
      <c r="P264" s="296"/>
      <c r="Q264" s="296"/>
      <c r="R264" s="296"/>
      <c r="T264" s="67"/>
    </row>
    <row r="265" spans="1:255" s="65" customFormat="1" ht="15" customHeight="1" thickBot="1" x14ac:dyDescent="0.3">
      <c r="A265" s="301" t="s">
        <v>302</v>
      </c>
      <c r="B265" s="301"/>
      <c r="C265" s="301"/>
      <c r="D265" s="301"/>
      <c r="G265" s="302" t="s">
        <v>303</v>
      </c>
      <c r="H265" s="302"/>
      <c r="I265" s="303"/>
      <c r="J265" s="303"/>
      <c r="K265" s="303"/>
      <c r="L265" s="303"/>
      <c r="M265" s="296"/>
      <c r="N265" s="297"/>
      <c r="O265" s="296"/>
      <c r="P265" s="296"/>
      <c r="Q265" s="296"/>
      <c r="R265" s="296"/>
      <c r="T265" s="67"/>
    </row>
    <row r="266" spans="1:255" s="65" customFormat="1" ht="15" customHeight="1" thickBot="1" x14ac:dyDescent="0.3">
      <c r="A266" s="300" t="s">
        <v>304</v>
      </c>
      <c r="B266" s="300"/>
      <c r="C266" s="300"/>
      <c r="D266" s="300"/>
      <c r="G266" s="302" t="s">
        <v>305</v>
      </c>
      <c r="H266" s="302"/>
      <c r="I266" s="303"/>
      <c r="J266" s="303"/>
      <c r="K266" s="303"/>
      <c r="L266" s="303"/>
      <c r="M266" s="296"/>
      <c r="N266" s="297"/>
      <c r="O266" s="296"/>
      <c r="P266" s="296"/>
      <c r="Q266" s="296"/>
      <c r="R266" s="296"/>
      <c r="T266" s="67"/>
    </row>
    <row r="267" spans="1:255" s="65" customFormat="1" ht="3.75" customHeight="1" thickBot="1" x14ac:dyDescent="0.3">
      <c r="B267" s="73"/>
      <c r="C267" s="304"/>
      <c r="D267" s="304"/>
      <c r="E267" s="304"/>
      <c r="F267" s="304"/>
      <c r="G267" s="305"/>
      <c r="H267" s="305"/>
      <c r="I267" s="303"/>
      <c r="J267" s="303"/>
      <c r="K267" s="303"/>
      <c r="L267" s="303"/>
      <c r="M267" s="296"/>
      <c r="N267" s="297"/>
      <c r="O267" s="296"/>
      <c r="P267" s="296"/>
      <c r="Q267" s="296"/>
      <c r="R267" s="296"/>
      <c r="T267" s="67"/>
    </row>
    <row r="268" spans="1:255" s="65" customFormat="1" ht="66" customHeight="1" x14ac:dyDescent="0.25">
      <c r="A268" s="306" t="s">
        <v>8</v>
      </c>
      <c r="B268" s="307" t="s">
        <v>9</v>
      </c>
      <c r="C268" s="308" t="s">
        <v>110</v>
      </c>
      <c r="D268" s="308" t="s">
        <v>306</v>
      </c>
      <c r="E268" s="308" t="s">
        <v>307</v>
      </c>
      <c r="F268" s="309" t="s">
        <v>13</v>
      </c>
      <c r="G268" s="310" t="s">
        <v>14</v>
      </c>
      <c r="H268" s="310" t="s">
        <v>15</v>
      </c>
      <c r="I268" s="310" t="s">
        <v>308</v>
      </c>
      <c r="J268" s="310" t="s">
        <v>309</v>
      </c>
      <c r="K268" s="310" t="s">
        <v>18</v>
      </c>
      <c r="L268" s="311" t="s">
        <v>19</v>
      </c>
      <c r="M268" s="312" t="s">
        <v>310</v>
      </c>
      <c r="N268" s="313" t="s">
        <v>21</v>
      </c>
      <c r="O268" s="314" t="s">
        <v>22</v>
      </c>
      <c r="P268" s="314" t="s">
        <v>23</v>
      </c>
      <c r="Q268" s="314" t="s">
        <v>24</v>
      </c>
      <c r="R268" s="314" t="s">
        <v>25</v>
      </c>
      <c r="S268" s="315" t="s">
        <v>311</v>
      </c>
      <c r="T268" s="316" t="s">
        <v>311</v>
      </c>
    </row>
    <row r="269" spans="1:255" s="329" customFormat="1" ht="409.5" x14ac:dyDescent="0.25">
      <c r="A269" s="317"/>
      <c r="B269" s="318"/>
      <c r="C269" s="319" t="s">
        <v>312</v>
      </c>
      <c r="D269" s="320" t="s">
        <v>313</v>
      </c>
      <c r="E269" s="320" t="s">
        <v>314</v>
      </c>
      <c r="F269" s="320" t="s">
        <v>315</v>
      </c>
      <c r="G269" s="320" t="s">
        <v>316</v>
      </c>
      <c r="H269" s="320" t="s">
        <v>317</v>
      </c>
      <c r="I269" s="321" t="s">
        <v>45</v>
      </c>
      <c r="J269" s="322">
        <v>6</v>
      </c>
      <c r="K269" s="323">
        <v>44013</v>
      </c>
      <c r="L269" s="323">
        <v>44196</v>
      </c>
      <c r="M269" s="324">
        <f>(+L269-K269)/7</f>
        <v>26.142857142857142</v>
      </c>
      <c r="N269" s="325"/>
      <c r="O269" s="326">
        <f>IF(N269=0,0,+N269/J269)</f>
        <v>0</v>
      </c>
      <c r="P269" s="327">
        <f>+M269*O269</f>
        <v>0</v>
      </c>
      <c r="Q269" s="327">
        <f>IF(L269&lt;=$G$9,P269,0)</f>
        <v>0</v>
      </c>
      <c r="R269" s="327">
        <f>IF($G$9&gt;=L269,M269,0)</f>
        <v>0</v>
      </c>
      <c r="S269" s="328" t="s">
        <v>318</v>
      </c>
      <c r="T269" s="328"/>
    </row>
    <row r="270" spans="1:255" s="66" customFormat="1" ht="25.5" customHeight="1" x14ac:dyDescent="0.25">
      <c r="A270" s="330" t="s">
        <v>88</v>
      </c>
      <c r="B270" s="331" t="s">
        <v>319</v>
      </c>
      <c r="C270" s="332"/>
      <c r="D270" s="330"/>
      <c r="E270" s="330"/>
      <c r="F270" s="330"/>
      <c r="G270" s="330"/>
      <c r="H270" s="330"/>
      <c r="I270" s="330"/>
      <c r="J270" s="330"/>
      <c r="K270" s="330"/>
      <c r="L270" s="330"/>
      <c r="M270" s="330"/>
      <c r="N270" s="330"/>
      <c r="O270" s="330"/>
      <c r="P270" s="333">
        <f>SUM(P269:P269)</f>
        <v>0</v>
      </c>
      <c r="Q270" s="333">
        <f>SUM(Q269:Q269)</f>
        <v>0</v>
      </c>
      <c r="R270" s="334">
        <f>SUM(R269:R269)</f>
        <v>0</v>
      </c>
      <c r="S270" s="335"/>
      <c r="T270" s="336"/>
      <c r="IU270" s="65"/>
    </row>
    <row r="271" spans="1:255" s="65" customFormat="1" ht="15" x14ac:dyDescent="0.25">
      <c r="A271" s="337" t="s">
        <v>320</v>
      </c>
      <c r="B271" s="337"/>
      <c r="C271" s="337"/>
      <c r="D271" s="337"/>
      <c r="E271" s="337"/>
      <c r="F271" s="337"/>
      <c r="G271" s="337"/>
      <c r="H271" s="337"/>
      <c r="I271" s="337"/>
      <c r="J271" s="337"/>
      <c r="K271" s="337"/>
      <c r="L271" s="337"/>
      <c r="M271" s="337"/>
      <c r="N271" s="337"/>
      <c r="O271" s="337"/>
      <c r="P271" s="337"/>
      <c r="Q271" s="337"/>
      <c r="R271" s="337"/>
      <c r="S271" s="337"/>
      <c r="T271" s="337"/>
    </row>
    <row r="272" spans="1:255" s="65" customFormat="1" ht="3" customHeight="1" x14ac:dyDescent="0.25">
      <c r="A272" s="64"/>
      <c r="B272" s="64"/>
      <c r="C272" s="338"/>
      <c r="D272" s="338"/>
      <c r="E272" s="338"/>
      <c r="F272" s="339"/>
      <c r="G272" s="339"/>
      <c r="H272" s="339"/>
      <c r="I272" s="339"/>
      <c r="J272" s="64"/>
      <c r="K272" s="64"/>
      <c r="L272" s="64"/>
      <c r="M272" s="340"/>
      <c r="N272" s="64"/>
      <c r="O272" s="340"/>
      <c r="P272" s="340"/>
      <c r="Q272" s="340"/>
      <c r="R272" s="340"/>
      <c r="S272" s="64"/>
      <c r="T272" s="341"/>
    </row>
    <row r="273" spans="1:20" s="65" customFormat="1" ht="15" x14ac:dyDescent="0.25">
      <c r="A273" s="342" t="s">
        <v>90</v>
      </c>
      <c r="B273" s="342"/>
      <c r="C273" s="342"/>
      <c r="D273" s="342"/>
      <c r="E273" s="64"/>
      <c r="F273" s="64"/>
      <c r="G273" s="343" t="s">
        <v>321</v>
      </c>
      <c r="H273" s="343"/>
      <c r="I273" s="343"/>
      <c r="J273" s="343"/>
      <c r="K273" s="343"/>
      <c r="L273" s="343"/>
      <c r="M273" s="343"/>
      <c r="N273" s="343"/>
      <c r="O273" s="343"/>
      <c r="P273" s="343"/>
      <c r="Q273" s="343"/>
      <c r="R273" s="343"/>
      <c r="S273" s="343"/>
      <c r="T273" s="343"/>
    </row>
    <row r="274" spans="1:20" s="65" customFormat="1" ht="15" x14ac:dyDescent="0.25">
      <c r="A274" s="344"/>
      <c r="B274" s="345"/>
      <c r="C274" s="64"/>
      <c r="D274" s="64"/>
      <c r="E274" s="64"/>
      <c r="F274" s="64"/>
      <c r="G274" s="346" t="s">
        <v>322</v>
      </c>
      <c r="H274" s="346"/>
      <c r="I274" s="346"/>
      <c r="J274" s="346"/>
      <c r="K274" s="346"/>
      <c r="L274" s="346"/>
      <c r="M274" s="346"/>
      <c r="N274" s="346"/>
      <c r="O274" s="346"/>
      <c r="P274" s="346"/>
      <c r="Q274" s="346"/>
      <c r="R274" s="346"/>
      <c r="S274" s="346"/>
      <c r="T274" s="346"/>
    </row>
    <row r="275" spans="1:20" s="65" customFormat="1" ht="15" x14ac:dyDescent="0.25">
      <c r="A275" s="347"/>
      <c r="B275" s="347"/>
      <c r="C275" s="348" t="s">
        <v>93</v>
      </c>
      <c r="D275" s="348"/>
      <c r="E275" s="348"/>
      <c r="F275" s="64"/>
      <c r="G275" s="64" t="s">
        <v>323</v>
      </c>
      <c r="H275" s="64"/>
      <c r="I275" s="64"/>
      <c r="J275" s="64"/>
      <c r="K275" s="64"/>
      <c r="L275" s="64"/>
      <c r="M275" s="340"/>
      <c r="N275" s="64"/>
      <c r="O275" s="349" t="s">
        <v>324</v>
      </c>
      <c r="P275" s="350"/>
      <c r="Q275" s="351">
        <f>+R270</f>
        <v>0</v>
      </c>
      <c r="R275" s="340"/>
      <c r="S275" s="352"/>
      <c r="T275" s="352"/>
    </row>
    <row r="276" spans="1:20" s="65" customFormat="1" ht="15" x14ac:dyDescent="0.25">
      <c r="A276" s="353"/>
      <c r="B276" s="353"/>
      <c r="C276" s="348" t="s">
        <v>96</v>
      </c>
      <c r="D276" s="348"/>
      <c r="E276" s="348"/>
      <c r="F276" s="64"/>
      <c r="G276" s="64" t="s">
        <v>325</v>
      </c>
      <c r="H276" s="64"/>
      <c r="I276" s="64"/>
      <c r="J276" s="64"/>
      <c r="K276" s="64"/>
      <c r="L276" s="64"/>
      <c r="M276" s="340"/>
      <c r="N276" s="64"/>
      <c r="O276" s="349" t="s">
        <v>326</v>
      </c>
      <c r="P276" s="350"/>
      <c r="Q276" s="351">
        <f>SUM(M269:M269)</f>
        <v>26.142857142857142</v>
      </c>
      <c r="R276" s="340"/>
      <c r="S276" s="352"/>
      <c r="T276" s="352"/>
    </row>
    <row r="277" spans="1:20" s="65" customFormat="1" ht="15" x14ac:dyDescent="0.25">
      <c r="A277" s="354"/>
      <c r="B277" s="354"/>
      <c r="C277" s="348" t="s">
        <v>99</v>
      </c>
      <c r="D277" s="348"/>
      <c r="E277" s="348"/>
      <c r="F277" s="64"/>
      <c r="G277" s="64" t="s">
        <v>327</v>
      </c>
      <c r="H277" s="64"/>
      <c r="I277" s="64"/>
      <c r="J277" s="64"/>
      <c r="K277" s="64"/>
      <c r="L277" s="64"/>
      <c r="M277" s="340"/>
      <c r="N277" s="64"/>
      <c r="O277" s="355" t="s">
        <v>328</v>
      </c>
      <c r="P277" s="355"/>
      <c r="Q277" s="356">
        <f>IF(Q270=0,0,+Q270/Q275)</f>
        <v>0</v>
      </c>
      <c r="R277" s="340"/>
      <c r="S277" s="352"/>
      <c r="T277" s="352"/>
    </row>
    <row r="278" spans="1:20" s="65" customFormat="1" ht="15" x14ac:dyDescent="0.25">
      <c r="A278" s="357"/>
      <c r="B278" s="357"/>
      <c r="C278" s="348" t="s">
        <v>102</v>
      </c>
      <c r="D278" s="348"/>
      <c r="E278" s="348"/>
      <c r="F278" s="64"/>
      <c r="G278" s="64" t="s">
        <v>329</v>
      </c>
      <c r="H278" s="64"/>
      <c r="I278" s="64" t="s">
        <v>152</v>
      </c>
      <c r="J278" s="64"/>
      <c r="K278" s="64"/>
      <c r="L278" s="64"/>
      <c r="M278" s="340"/>
      <c r="N278" s="64"/>
      <c r="O278" s="355" t="s">
        <v>330</v>
      </c>
      <c r="P278" s="355"/>
      <c r="Q278" s="356">
        <f>IF(P270=0,0,+P270/Q276)</f>
        <v>0</v>
      </c>
      <c r="R278" s="340"/>
      <c r="S278" s="352"/>
      <c r="T278" s="352"/>
    </row>
    <row r="279" spans="1:20" s="65" customFormat="1" ht="15" x14ac:dyDescent="0.25">
      <c r="A279" s="357"/>
      <c r="B279" s="357"/>
      <c r="C279" s="358"/>
      <c r="D279" s="358"/>
      <c r="E279" s="358"/>
      <c r="F279" s="64"/>
      <c r="G279" s="64"/>
      <c r="H279" s="64"/>
      <c r="I279" s="64"/>
      <c r="J279" s="64"/>
      <c r="K279" s="64"/>
      <c r="L279" s="64"/>
      <c r="M279" s="340"/>
      <c r="N279" s="64"/>
      <c r="O279" s="340"/>
      <c r="P279" s="340"/>
      <c r="Q279" s="359"/>
      <c r="R279" s="340"/>
      <c r="S279" s="360"/>
      <c r="T279" s="361"/>
    </row>
    <row r="280" spans="1:20" s="65" customFormat="1" ht="59.25" customHeight="1" thickBot="1" x14ac:dyDescent="0.3">
      <c r="A280" s="64"/>
      <c r="B280" s="64"/>
      <c r="C280" s="64"/>
      <c r="D280" s="362"/>
      <c r="E280" s="362"/>
      <c r="G280" s="362"/>
      <c r="H280" s="362"/>
      <c r="M280" s="66"/>
      <c r="O280" s="66"/>
      <c r="P280" s="66"/>
      <c r="Q280" s="66"/>
      <c r="R280" s="66"/>
      <c r="T280" s="67"/>
    </row>
    <row r="281" spans="1:20" s="65" customFormat="1" ht="15" x14ac:dyDescent="0.25">
      <c r="A281" s="283"/>
      <c r="B281" s="283"/>
      <c r="C281" s="283"/>
      <c r="D281" s="363" t="s">
        <v>331</v>
      </c>
      <c r="G281" s="364" t="s">
        <v>332</v>
      </c>
      <c r="H281" s="69"/>
      <c r="J281" s="69"/>
      <c r="K281" s="69"/>
      <c r="L281" s="69"/>
      <c r="M281" s="66"/>
      <c r="O281" s="66"/>
      <c r="P281" s="66"/>
      <c r="Q281" s="66"/>
      <c r="R281" s="66"/>
      <c r="T281" s="67"/>
    </row>
    <row r="282" spans="1:20" s="65" customFormat="1" ht="15" x14ac:dyDescent="0.25">
      <c r="A282" s="220"/>
      <c r="B282" s="220"/>
      <c r="C282" s="220"/>
      <c r="D282" s="69" t="s">
        <v>333</v>
      </c>
      <c r="G282" s="65" t="s">
        <v>334</v>
      </c>
      <c r="H282" s="69"/>
      <c r="J282" s="69"/>
      <c r="K282" s="69"/>
      <c r="L282" s="69"/>
      <c r="M282" s="66"/>
      <c r="O282" s="66"/>
      <c r="P282" s="66"/>
      <c r="Q282" s="66"/>
      <c r="R282" s="66"/>
      <c r="T282" s="67"/>
    </row>
    <row r="283" spans="1:20" s="65" customFormat="1" ht="15" x14ac:dyDescent="0.25">
      <c r="M283" s="66"/>
      <c r="O283" s="66"/>
      <c r="P283" s="66"/>
      <c r="Q283" s="66"/>
      <c r="R283" s="66"/>
      <c r="T283" s="67"/>
    </row>
  </sheetData>
  <mergeCells count="473">
    <mergeCell ref="C276:E276"/>
    <mergeCell ref="O276:P276"/>
    <mergeCell ref="S276:T276"/>
    <mergeCell ref="C277:E277"/>
    <mergeCell ref="S277:T277"/>
    <mergeCell ref="C278:E278"/>
    <mergeCell ref="S278:T278"/>
    <mergeCell ref="A281:C281"/>
    <mergeCell ref="A282:C282"/>
    <mergeCell ref="B270:C270"/>
    <mergeCell ref="S270:T270"/>
    <mergeCell ref="A271:T271"/>
    <mergeCell ref="A273:D273"/>
    <mergeCell ref="G273:T273"/>
    <mergeCell ref="G274:T274"/>
    <mergeCell ref="C275:E275"/>
    <mergeCell ref="O275:P275"/>
    <mergeCell ref="S275:T275"/>
    <mergeCell ref="C259:R259"/>
    <mergeCell ref="C260:R260"/>
    <mergeCell ref="A264:D264"/>
    <mergeCell ref="A265:D265"/>
    <mergeCell ref="G265:H265"/>
    <mergeCell ref="A266:D266"/>
    <mergeCell ref="G266:H266"/>
    <mergeCell ref="S268:T268"/>
    <mergeCell ref="S269:T269"/>
    <mergeCell ref="A251:C251"/>
    <mergeCell ref="A252:C252"/>
    <mergeCell ref="D252:E252"/>
    <mergeCell ref="H252:J252"/>
    <mergeCell ref="D253:E253"/>
    <mergeCell ref="H253:J253"/>
    <mergeCell ref="D254:E254"/>
    <mergeCell ref="H254:J254"/>
    <mergeCell ref="C258:R258"/>
    <mergeCell ref="S10:T10"/>
    <mergeCell ref="A11:R11"/>
    <mergeCell ref="S11:T11"/>
    <mergeCell ref="A1:T1"/>
    <mergeCell ref="A2:T2"/>
    <mergeCell ref="A3:T3"/>
    <mergeCell ref="A4:T4"/>
    <mergeCell ref="A5:M5"/>
    <mergeCell ref="A6:M6"/>
    <mergeCell ref="A12:A13"/>
    <mergeCell ref="B12:B13"/>
    <mergeCell ref="C12:C13"/>
    <mergeCell ref="D12:D13"/>
    <mergeCell ref="E12:E13"/>
    <mergeCell ref="F12:F13"/>
    <mergeCell ref="A7:M7"/>
    <mergeCell ref="A8:M8"/>
    <mergeCell ref="A9:M9"/>
    <mergeCell ref="A10:R10"/>
    <mergeCell ref="A28:E28"/>
    <mergeCell ref="G28:T28"/>
    <mergeCell ref="A29:B29"/>
    <mergeCell ref="C29:E29"/>
    <mergeCell ref="G29:Q29"/>
    <mergeCell ref="R29:S29"/>
    <mergeCell ref="S12:T12"/>
    <mergeCell ref="AF14:AG14"/>
    <mergeCell ref="A22:O22"/>
    <mergeCell ref="A23:T24"/>
    <mergeCell ref="A27:E27"/>
    <mergeCell ref="G27:T27"/>
    <mergeCell ref="M12:M13"/>
    <mergeCell ref="N12:N13"/>
    <mergeCell ref="O12:O13"/>
    <mergeCell ref="P12:P13"/>
    <mergeCell ref="Q12:Q13"/>
    <mergeCell ref="R12:R13"/>
    <mergeCell ref="G12:G13"/>
    <mergeCell ref="H12:H13"/>
    <mergeCell ref="I12:I13"/>
    <mergeCell ref="J12:J13"/>
    <mergeCell ref="K12:K13"/>
    <mergeCell ref="L12:L13"/>
    <mergeCell ref="A32:B32"/>
    <mergeCell ref="C32:E32"/>
    <mergeCell ref="G32:Q32"/>
    <mergeCell ref="R32:S32"/>
    <mergeCell ref="A35:F35"/>
    <mergeCell ref="A37:T37"/>
    <mergeCell ref="A30:B30"/>
    <mergeCell ref="C30:E30"/>
    <mergeCell ref="G30:Q30"/>
    <mergeCell ref="R30:S30"/>
    <mergeCell ref="A31:B31"/>
    <mergeCell ref="C31:E31"/>
    <mergeCell ref="G31:Q31"/>
    <mergeCell ref="R31:S31"/>
    <mergeCell ref="F48:F49"/>
    <mergeCell ref="A44:M44"/>
    <mergeCell ref="A45:M45"/>
    <mergeCell ref="A46:R46"/>
    <mergeCell ref="S46:T46"/>
    <mergeCell ref="A47:R47"/>
    <mergeCell ref="S47:T47"/>
    <mergeCell ref="A38:T38"/>
    <mergeCell ref="A39:T39"/>
    <mergeCell ref="A40:T40"/>
    <mergeCell ref="A41:M41"/>
    <mergeCell ref="A42:M42"/>
    <mergeCell ref="A43:M43"/>
    <mergeCell ref="S48:T48"/>
    <mergeCell ref="A53:O53"/>
    <mergeCell ref="A54:T55"/>
    <mergeCell ref="A58:E58"/>
    <mergeCell ref="G58:T58"/>
    <mergeCell ref="A59:E59"/>
    <mergeCell ref="G59:T59"/>
    <mergeCell ref="M48:M49"/>
    <mergeCell ref="N48:N49"/>
    <mergeCell ref="O48:O49"/>
    <mergeCell ref="P48:P49"/>
    <mergeCell ref="Q48:Q49"/>
    <mergeCell ref="R48:R49"/>
    <mergeCell ref="G48:G49"/>
    <mergeCell ref="H48:H49"/>
    <mergeCell ref="I48:I49"/>
    <mergeCell ref="J48:J49"/>
    <mergeCell ref="K48:K49"/>
    <mergeCell ref="L48:L49"/>
    <mergeCell ref="A48:A49"/>
    <mergeCell ref="B48:B49"/>
    <mergeCell ref="C48:C49"/>
    <mergeCell ref="D48:D49"/>
    <mergeCell ref="E48:E49"/>
    <mergeCell ref="A62:B62"/>
    <mergeCell ref="C62:E62"/>
    <mergeCell ref="G62:Q62"/>
    <mergeCell ref="R62:S62"/>
    <mergeCell ref="A63:B63"/>
    <mergeCell ref="C63:E63"/>
    <mergeCell ref="G63:Q63"/>
    <mergeCell ref="R63:S63"/>
    <mergeCell ref="A60:B60"/>
    <mergeCell ref="C60:E60"/>
    <mergeCell ref="G60:Q60"/>
    <mergeCell ref="R60:S60"/>
    <mergeCell ref="A61:B61"/>
    <mergeCell ref="C61:E61"/>
    <mergeCell ref="G61:Q61"/>
    <mergeCell ref="R61:S61"/>
    <mergeCell ref="A79:M79"/>
    <mergeCell ref="A80:M80"/>
    <mergeCell ref="A81:M81"/>
    <mergeCell ref="A82:M82"/>
    <mergeCell ref="A83:R83"/>
    <mergeCell ref="S83:T83"/>
    <mergeCell ref="B70:I72"/>
    <mergeCell ref="A74:T74"/>
    <mergeCell ref="A75:T75"/>
    <mergeCell ref="A76:T76"/>
    <mergeCell ref="A77:T77"/>
    <mergeCell ref="A78:M78"/>
    <mergeCell ref="A84:R84"/>
    <mergeCell ref="S84:T84"/>
    <mergeCell ref="A85:A86"/>
    <mergeCell ref="B85:B86"/>
    <mergeCell ref="C85:C86"/>
    <mergeCell ref="D85:D86"/>
    <mergeCell ref="E85:E86"/>
    <mergeCell ref="F85:F86"/>
    <mergeCell ref="G85:G86"/>
    <mergeCell ref="H85:H86"/>
    <mergeCell ref="O85:O86"/>
    <mergeCell ref="P85:P86"/>
    <mergeCell ref="Q85:Q86"/>
    <mergeCell ref="R85:R86"/>
    <mergeCell ref="S85:T85"/>
    <mergeCell ref="A88:O88"/>
    <mergeCell ref="I85:I86"/>
    <mergeCell ref="J85:J86"/>
    <mergeCell ref="K85:K86"/>
    <mergeCell ref="L85:L86"/>
    <mergeCell ref="M85:M86"/>
    <mergeCell ref="N85:N86"/>
    <mergeCell ref="A96:B96"/>
    <mergeCell ref="C96:E96"/>
    <mergeCell ref="G96:Q96"/>
    <mergeCell ref="R96:S96"/>
    <mergeCell ref="A97:B97"/>
    <mergeCell ref="C97:E97"/>
    <mergeCell ref="G97:Q97"/>
    <mergeCell ref="R97:S97"/>
    <mergeCell ref="A89:T90"/>
    <mergeCell ref="A93:E93"/>
    <mergeCell ref="G93:T93"/>
    <mergeCell ref="A94:E94"/>
    <mergeCell ref="G94:T94"/>
    <mergeCell ref="A95:B95"/>
    <mergeCell ref="C95:E95"/>
    <mergeCell ref="G95:Q95"/>
    <mergeCell ref="R95:S95"/>
    <mergeCell ref="A107:T107"/>
    <mergeCell ref="A108:T108"/>
    <mergeCell ref="A109:T109"/>
    <mergeCell ref="A110:T110"/>
    <mergeCell ref="A111:M111"/>
    <mergeCell ref="A112:M112"/>
    <mergeCell ref="A98:B98"/>
    <mergeCell ref="C98:E98"/>
    <mergeCell ref="G98:Q98"/>
    <mergeCell ref="R98:S98"/>
    <mergeCell ref="A102:T103"/>
    <mergeCell ref="A104:C104"/>
    <mergeCell ref="F104:G104"/>
    <mergeCell ref="C118:C119"/>
    <mergeCell ref="D118:D119"/>
    <mergeCell ref="E118:E119"/>
    <mergeCell ref="F118:F119"/>
    <mergeCell ref="A113:M113"/>
    <mergeCell ref="A114:M114"/>
    <mergeCell ref="A115:M115"/>
    <mergeCell ref="A116:R116"/>
    <mergeCell ref="S116:T116"/>
    <mergeCell ref="A117:R117"/>
    <mergeCell ref="S117:T117"/>
    <mergeCell ref="S118:T118"/>
    <mergeCell ref="A120:A123"/>
    <mergeCell ref="B120:B123"/>
    <mergeCell ref="C120:C123"/>
    <mergeCell ref="D120:D123"/>
    <mergeCell ref="E120:E123"/>
    <mergeCell ref="F120:F123"/>
    <mergeCell ref="G120:G123"/>
    <mergeCell ref="H120:H123"/>
    <mergeCell ref="I120:I123"/>
    <mergeCell ref="M118:M119"/>
    <mergeCell ref="N118:N119"/>
    <mergeCell ref="O118:O119"/>
    <mergeCell ref="P118:P119"/>
    <mergeCell ref="Q118:Q119"/>
    <mergeCell ref="R118:R119"/>
    <mergeCell ref="G118:G119"/>
    <mergeCell ref="H118:H119"/>
    <mergeCell ref="I118:I119"/>
    <mergeCell ref="J118:J119"/>
    <mergeCell ref="K118:K119"/>
    <mergeCell ref="L118:L119"/>
    <mergeCell ref="A118:A119"/>
    <mergeCell ref="B118:B119"/>
    <mergeCell ref="P120:P123"/>
    <mergeCell ref="Q120:Q123"/>
    <mergeCell ref="R120:R123"/>
    <mergeCell ref="S120:S123"/>
    <mergeCell ref="T120:T123"/>
    <mergeCell ref="A124:A127"/>
    <mergeCell ref="B124:B127"/>
    <mergeCell ref="C124:C127"/>
    <mergeCell ref="D124:D127"/>
    <mergeCell ref="E124:E127"/>
    <mergeCell ref="J120:J123"/>
    <mergeCell ref="K120:K123"/>
    <mergeCell ref="L120:L123"/>
    <mergeCell ref="M120:M123"/>
    <mergeCell ref="N120:N123"/>
    <mergeCell ref="O120:O123"/>
    <mergeCell ref="R124:R127"/>
    <mergeCell ref="S124:S127"/>
    <mergeCell ref="T124:T127"/>
    <mergeCell ref="A128:A131"/>
    <mergeCell ref="B128:B131"/>
    <mergeCell ref="C128:C131"/>
    <mergeCell ref="D128:D131"/>
    <mergeCell ref="E128:E131"/>
    <mergeCell ref="F128:F131"/>
    <mergeCell ref="G128:G131"/>
    <mergeCell ref="L124:L127"/>
    <mergeCell ref="M124:M127"/>
    <mergeCell ref="N124:N127"/>
    <mergeCell ref="O124:O127"/>
    <mergeCell ref="P124:P127"/>
    <mergeCell ref="Q124:Q127"/>
    <mergeCell ref="F124:F127"/>
    <mergeCell ref="G124:G127"/>
    <mergeCell ref="H124:H127"/>
    <mergeCell ref="I124:I127"/>
    <mergeCell ref="J124:J127"/>
    <mergeCell ref="K124:K127"/>
    <mergeCell ref="T128:T131"/>
    <mergeCell ref="A132:A135"/>
    <mergeCell ref="B132:B135"/>
    <mergeCell ref="C132:C135"/>
    <mergeCell ref="D132:D135"/>
    <mergeCell ref="E132:E135"/>
    <mergeCell ref="F132:F135"/>
    <mergeCell ref="G132:G135"/>
    <mergeCell ref="H132:H135"/>
    <mergeCell ref="I132:I135"/>
    <mergeCell ref="N128:N131"/>
    <mergeCell ref="O128:O131"/>
    <mergeCell ref="P128:P131"/>
    <mergeCell ref="Q128:Q131"/>
    <mergeCell ref="R128:R131"/>
    <mergeCell ref="S128:S131"/>
    <mergeCell ref="H128:H131"/>
    <mergeCell ref="I128:I131"/>
    <mergeCell ref="J128:J131"/>
    <mergeCell ref="K128:K131"/>
    <mergeCell ref="L128:L131"/>
    <mergeCell ref="M128:M131"/>
    <mergeCell ref="P132:P135"/>
    <mergeCell ref="Q132:Q135"/>
    <mergeCell ref="R132:R135"/>
    <mergeCell ref="S132:S135"/>
    <mergeCell ref="T132:T135"/>
    <mergeCell ref="A136:A139"/>
    <mergeCell ref="B136:B139"/>
    <mergeCell ref="C136:C139"/>
    <mergeCell ref="D136:D139"/>
    <mergeCell ref="E136:E139"/>
    <mergeCell ref="J132:J135"/>
    <mergeCell ref="K132:K135"/>
    <mergeCell ref="L132:L135"/>
    <mergeCell ref="M132:M135"/>
    <mergeCell ref="N132:N135"/>
    <mergeCell ref="O132:O135"/>
    <mergeCell ref="R136:R139"/>
    <mergeCell ref="S136:S139"/>
    <mergeCell ref="T136:T139"/>
    <mergeCell ref="A140:O140"/>
    <mergeCell ref="A141:T142"/>
    <mergeCell ref="A145:E145"/>
    <mergeCell ref="G145:T145"/>
    <mergeCell ref="L136:L139"/>
    <mergeCell ref="M136:M139"/>
    <mergeCell ref="N136:N139"/>
    <mergeCell ref="O136:O139"/>
    <mergeCell ref="P136:P139"/>
    <mergeCell ref="Q136:Q139"/>
    <mergeCell ref="F136:F139"/>
    <mergeCell ref="G136:G139"/>
    <mergeCell ref="H136:H139"/>
    <mergeCell ref="I136:I139"/>
    <mergeCell ref="J136:J139"/>
    <mergeCell ref="K136:K139"/>
    <mergeCell ref="A148:B148"/>
    <mergeCell ref="C148:E148"/>
    <mergeCell ref="G148:Q148"/>
    <mergeCell ref="R148:S148"/>
    <mergeCell ref="A149:B149"/>
    <mergeCell ref="C149:E149"/>
    <mergeCell ref="G149:Q149"/>
    <mergeCell ref="R149:S149"/>
    <mergeCell ref="A146:E146"/>
    <mergeCell ref="G146:T146"/>
    <mergeCell ref="A147:B147"/>
    <mergeCell ref="C147:E147"/>
    <mergeCell ref="G147:Q147"/>
    <mergeCell ref="R147:S147"/>
    <mergeCell ref="D165:F165"/>
    <mergeCell ref="H165:K167"/>
    <mergeCell ref="D166:F166"/>
    <mergeCell ref="D170:F170"/>
    <mergeCell ref="B172:Q172"/>
    <mergeCell ref="A177:T177"/>
    <mergeCell ref="A150:B150"/>
    <mergeCell ref="C150:E150"/>
    <mergeCell ref="G150:Q150"/>
    <mergeCell ref="R150:S150"/>
    <mergeCell ref="A153:S157"/>
    <mergeCell ref="A161:R164"/>
    <mergeCell ref="F188:F189"/>
    <mergeCell ref="A184:M184"/>
    <mergeCell ref="A185:M185"/>
    <mergeCell ref="A186:R186"/>
    <mergeCell ref="S186:T186"/>
    <mergeCell ref="A187:R187"/>
    <mergeCell ref="S187:T187"/>
    <mergeCell ref="A178:T178"/>
    <mergeCell ref="A179:T179"/>
    <mergeCell ref="A180:T180"/>
    <mergeCell ref="A181:M181"/>
    <mergeCell ref="A182:M182"/>
    <mergeCell ref="A183:M183"/>
    <mergeCell ref="S188:T188"/>
    <mergeCell ref="A191:O191"/>
    <mergeCell ref="A192:T193"/>
    <mergeCell ref="A196:E196"/>
    <mergeCell ref="G196:T196"/>
    <mergeCell ref="A197:E197"/>
    <mergeCell ref="G197:T197"/>
    <mergeCell ref="M188:M189"/>
    <mergeCell ref="N188:N189"/>
    <mergeCell ref="O188:O189"/>
    <mergeCell ref="P188:P189"/>
    <mergeCell ref="Q188:Q189"/>
    <mergeCell ref="R188:R189"/>
    <mergeCell ref="G188:G189"/>
    <mergeCell ref="H188:H189"/>
    <mergeCell ref="I188:I189"/>
    <mergeCell ref="J188:J189"/>
    <mergeCell ref="K188:K189"/>
    <mergeCell ref="L188:L189"/>
    <mergeCell ref="A188:A189"/>
    <mergeCell ref="B188:B189"/>
    <mergeCell ref="C188:C189"/>
    <mergeCell ref="D188:D189"/>
    <mergeCell ref="E188:E189"/>
    <mergeCell ref="A200:B200"/>
    <mergeCell ref="C200:E200"/>
    <mergeCell ref="G200:Q200"/>
    <mergeCell ref="R200:S200"/>
    <mergeCell ref="A201:B201"/>
    <mergeCell ref="C201:E201"/>
    <mergeCell ref="G201:Q201"/>
    <mergeCell ref="R201:S201"/>
    <mergeCell ref="A198:B198"/>
    <mergeCell ref="C198:E198"/>
    <mergeCell ref="G198:Q198"/>
    <mergeCell ref="R198:S198"/>
    <mergeCell ref="A199:B199"/>
    <mergeCell ref="C199:E199"/>
    <mergeCell ref="G199:Q199"/>
    <mergeCell ref="R199:S199"/>
    <mergeCell ref="F219:F220"/>
    <mergeCell ref="A214:M214"/>
    <mergeCell ref="A215:M215"/>
    <mergeCell ref="A216:M216"/>
    <mergeCell ref="A217:R217"/>
    <mergeCell ref="S217:T217"/>
    <mergeCell ref="A218:R218"/>
    <mergeCell ref="S218:T218"/>
    <mergeCell ref="A208:T208"/>
    <mergeCell ref="A209:T209"/>
    <mergeCell ref="A210:T210"/>
    <mergeCell ref="A211:T211"/>
    <mergeCell ref="A212:M212"/>
    <mergeCell ref="A213:M213"/>
    <mergeCell ref="S219:T219"/>
    <mergeCell ref="A233:O233"/>
    <mergeCell ref="A234:T235"/>
    <mergeCell ref="A238:E238"/>
    <mergeCell ref="G238:T238"/>
    <mergeCell ref="A239:E239"/>
    <mergeCell ref="G239:T239"/>
    <mergeCell ref="M219:M220"/>
    <mergeCell ref="N219:N220"/>
    <mergeCell ref="O219:O220"/>
    <mergeCell ref="P219:P220"/>
    <mergeCell ref="Q219:Q220"/>
    <mergeCell ref="R219:R220"/>
    <mergeCell ref="G219:G220"/>
    <mergeCell ref="H219:H220"/>
    <mergeCell ref="I219:I220"/>
    <mergeCell ref="J219:J220"/>
    <mergeCell ref="K219:K220"/>
    <mergeCell ref="L219:L220"/>
    <mergeCell ref="A219:A220"/>
    <mergeCell ref="B219:B220"/>
    <mergeCell ref="C219:C220"/>
    <mergeCell ref="D219:D220"/>
    <mergeCell ref="E219:E220"/>
    <mergeCell ref="A242:B242"/>
    <mergeCell ref="C242:E242"/>
    <mergeCell ref="G242:Q242"/>
    <mergeCell ref="R242:S242"/>
    <mergeCell ref="A243:B243"/>
    <mergeCell ref="C243:E243"/>
    <mergeCell ref="G243:Q243"/>
    <mergeCell ref="R243:S243"/>
    <mergeCell ref="A240:B240"/>
    <mergeCell ref="C240:E240"/>
    <mergeCell ref="G240:Q240"/>
    <mergeCell ref="R240:S240"/>
    <mergeCell ref="A241:B241"/>
    <mergeCell ref="C241:E241"/>
    <mergeCell ref="G241:Q241"/>
    <mergeCell ref="R241:S241"/>
  </mergeCells>
  <dataValidations count="1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75">
      <formula1>$A$350986:$A$350988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75">
      <formula1>0</formula1>
      <formula2>290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7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7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7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7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75">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7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75">
      <formula1>$B$350986:$B$350989</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75">
      <formula1>0</formula1>
      <formula2>9</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75">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7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7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75">
      <formula1>-9223372036854770000</formula1>
      <formula2>9223372036854770000</formula2>
    </dataValidation>
    <dataValidation type="decimal" operator="greaterThan" allowBlank="1" showInputMessage="1" showErrorMessage="1" sqref="N12 JJ12 TF12 ADB12 AMX12 AWT12 BGP12 BQL12 CAH12 CKD12 CTZ12 DDV12 DNR12 DXN12 EHJ12 ERF12 FBB12 FKX12 FUT12 GEP12 GOL12 GYH12 HID12 HRZ12 IBV12 ILR12 IVN12 JFJ12 JPF12 JZB12 KIX12 KST12 LCP12 LML12 LWH12 MGD12 MPZ12 MZV12 NJR12 NTN12 ODJ12 ONF12 OXB12 PGX12 PQT12 QAP12 QKL12 QUH12 RED12 RNZ12 RXV12 SHR12 SRN12 TBJ12 TLF12 TVB12 UEX12 UOT12 UYP12 VIL12 VSH12 WCD12 WLZ12 WVV12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N48 JJ48 TF4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N85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N118 JJ118 TF118 ADB118 AMX118 AWT118 BGP118 BQL118 CAH118 CKD118 CTZ118 DDV118 DNR118 DXN118 EHJ118 ERF118 FBB118 FKX118 FUT118 GEP118 GOL118 GYH118 HID118 HRZ118 IBV118 ILR118 IVN118 JFJ118 JPF118 JZB118 KIX118 KST118 LCP118 LML118 LWH118 MGD118 MPZ118 MZV118 NJR118 NTN118 ODJ118 ONF118 OXB118 PGX118 PQT118 QAP118 QKL118 QUH118 RED118 RNZ118 RXV118 SHR118 SRN118 TBJ118 TLF118 TVB118 UEX118 UOT118 UYP118 VIL118 VSH118 WCD118 WLZ118 WVV118 N188 JJ188 TF188 ADB188 AMX188 AWT188 BGP188 BQL188 CAH188 CKD188 CTZ188 DDV188 DNR188 DXN188 EHJ188 ERF188 FBB188 FKX188 FUT188 GEP188 GOL188 GYH188 HID188 HRZ188 IBV188 ILR188 IVN188 JFJ188 JPF188 JZB188 KIX188 KST188 LCP188 LML188 LWH188 MGD188 MPZ188 MZV188 NJR188 NTN188 ODJ188 ONF188 OXB188 PGX188 PQT188 QAP188 QKL188 QUH188 RED188 RNZ188 RXV188 SHR188 SRN188 TBJ188 TLF188 TVB188 UEX188 UOT188 UYP188 VIL188 VSH188 WCD188 WLZ188 WVV188 N219 JJ219 TF219 ADB219 AMX219 AWT219 BGP219 BQL219 CAH219 CKD219 CTZ219 DDV219 DNR219 DXN219 EHJ219 ERF219 FBB219 FKX219 FUT219 GEP219 GOL219 GYH219 HID219 HRZ219 IBV219 ILR219 IVN219 JFJ219 JPF219 JZB219 KIX219 KST219 LCP219 LML219 LWH219 MGD219 MPZ219 MZV219 NJR219 NTN219 ODJ219 ONF219 OXB219 PGX219 PQT219 QAP219 QKL219 QUH219 RED219 RNZ219 RXV219 SHR219 SRN219 TBJ219 TLF219 TVB219 UEX219 UOT219 UYP219 VIL219 VSH219 WCD219 WLZ219 WVV219">
      <formula1>0</formula1>
    </dataValidation>
    <dataValidation type="whole" operator="greaterThanOrEqual" allowBlank="1" showInputMessage="1" showErrorMessage="1" sqref="J14:J21 JF14:JF21 TB14:TB21 ACX14:ACX21 AMT14:AMT21 AWP14:AWP21 BGL14:BGL21 BQH14:BQH21 CAD14:CAD21 CJZ14:CJZ21 CTV14:CTV21 DDR14:DDR21 DNN14:DNN21 DXJ14:DXJ21 EHF14:EHF21 ERB14:ERB21 FAX14:FAX21 FKT14:FKT21 FUP14:FUP21 GEL14:GEL21 GOH14:GOH21 GYD14:GYD21 HHZ14:HHZ21 HRV14:HRV21 IBR14:IBR21 ILN14:ILN21 IVJ14:IVJ21 JFF14:JFF21 JPB14:JPB21 JYX14:JYX21 KIT14:KIT21 KSP14:KSP21 LCL14:LCL21 LMH14:LMH21 LWD14:LWD21 MFZ14:MFZ21 MPV14:MPV21 MZR14:MZR21 NJN14:NJN21 NTJ14:NTJ21 ODF14:ODF21 ONB14:ONB21 OWX14:OWX21 PGT14:PGT21 PQP14:PQP21 QAL14:QAL21 QKH14:QKH21 QUD14:QUD21 RDZ14:RDZ21 RNV14:RNV21 RXR14:RXR21 SHN14:SHN21 SRJ14:SRJ21 TBF14:TBF21 TLB14:TLB21 TUX14:TUX21 UET14:UET21 UOP14:UOP21 UYL14:UYL21 VIH14:VIH21 VSD14:VSD21 WBZ14:WBZ21 WLV14:WLV21 WVR14:WVR21 J65552:J65559 JF65552:JF65559 TB65552:TB65559 ACX65552:ACX65559 AMT65552:AMT65559 AWP65552:AWP65559 BGL65552:BGL65559 BQH65552:BQH65559 CAD65552:CAD65559 CJZ65552:CJZ65559 CTV65552:CTV65559 DDR65552:DDR65559 DNN65552:DNN65559 DXJ65552:DXJ65559 EHF65552:EHF65559 ERB65552:ERB65559 FAX65552:FAX65559 FKT65552:FKT65559 FUP65552:FUP65559 GEL65552:GEL65559 GOH65552:GOH65559 GYD65552:GYD65559 HHZ65552:HHZ65559 HRV65552:HRV65559 IBR65552:IBR65559 ILN65552:ILN65559 IVJ65552:IVJ65559 JFF65552:JFF65559 JPB65552:JPB65559 JYX65552:JYX65559 KIT65552:KIT65559 KSP65552:KSP65559 LCL65552:LCL65559 LMH65552:LMH65559 LWD65552:LWD65559 MFZ65552:MFZ65559 MPV65552:MPV65559 MZR65552:MZR65559 NJN65552:NJN65559 NTJ65552:NTJ65559 ODF65552:ODF65559 ONB65552:ONB65559 OWX65552:OWX65559 PGT65552:PGT65559 PQP65552:PQP65559 QAL65552:QAL65559 QKH65552:QKH65559 QUD65552:QUD65559 RDZ65552:RDZ65559 RNV65552:RNV65559 RXR65552:RXR65559 SHN65552:SHN65559 SRJ65552:SRJ65559 TBF65552:TBF65559 TLB65552:TLB65559 TUX65552:TUX65559 UET65552:UET65559 UOP65552:UOP65559 UYL65552:UYL65559 VIH65552:VIH65559 VSD65552:VSD65559 WBZ65552:WBZ65559 WLV65552:WLV65559 WVR65552:WVR65559 J131088:J131095 JF131088:JF131095 TB131088:TB131095 ACX131088:ACX131095 AMT131088:AMT131095 AWP131088:AWP131095 BGL131088:BGL131095 BQH131088:BQH131095 CAD131088:CAD131095 CJZ131088:CJZ131095 CTV131088:CTV131095 DDR131088:DDR131095 DNN131088:DNN131095 DXJ131088:DXJ131095 EHF131088:EHF131095 ERB131088:ERB131095 FAX131088:FAX131095 FKT131088:FKT131095 FUP131088:FUP131095 GEL131088:GEL131095 GOH131088:GOH131095 GYD131088:GYD131095 HHZ131088:HHZ131095 HRV131088:HRV131095 IBR131088:IBR131095 ILN131088:ILN131095 IVJ131088:IVJ131095 JFF131088:JFF131095 JPB131088:JPB131095 JYX131088:JYX131095 KIT131088:KIT131095 KSP131088:KSP131095 LCL131088:LCL131095 LMH131088:LMH131095 LWD131088:LWD131095 MFZ131088:MFZ131095 MPV131088:MPV131095 MZR131088:MZR131095 NJN131088:NJN131095 NTJ131088:NTJ131095 ODF131088:ODF131095 ONB131088:ONB131095 OWX131088:OWX131095 PGT131088:PGT131095 PQP131088:PQP131095 QAL131088:QAL131095 QKH131088:QKH131095 QUD131088:QUD131095 RDZ131088:RDZ131095 RNV131088:RNV131095 RXR131088:RXR131095 SHN131088:SHN131095 SRJ131088:SRJ131095 TBF131088:TBF131095 TLB131088:TLB131095 TUX131088:TUX131095 UET131088:UET131095 UOP131088:UOP131095 UYL131088:UYL131095 VIH131088:VIH131095 VSD131088:VSD131095 WBZ131088:WBZ131095 WLV131088:WLV131095 WVR131088:WVR131095 J196624:J196631 JF196624:JF196631 TB196624:TB196631 ACX196624:ACX196631 AMT196624:AMT196631 AWP196624:AWP196631 BGL196624:BGL196631 BQH196624:BQH196631 CAD196624:CAD196631 CJZ196624:CJZ196631 CTV196624:CTV196631 DDR196624:DDR196631 DNN196624:DNN196631 DXJ196624:DXJ196631 EHF196624:EHF196631 ERB196624:ERB196631 FAX196624:FAX196631 FKT196624:FKT196631 FUP196624:FUP196631 GEL196624:GEL196631 GOH196624:GOH196631 GYD196624:GYD196631 HHZ196624:HHZ196631 HRV196624:HRV196631 IBR196624:IBR196631 ILN196624:ILN196631 IVJ196624:IVJ196631 JFF196624:JFF196631 JPB196624:JPB196631 JYX196624:JYX196631 KIT196624:KIT196631 KSP196624:KSP196631 LCL196624:LCL196631 LMH196624:LMH196631 LWD196624:LWD196631 MFZ196624:MFZ196631 MPV196624:MPV196631 MZR196624:MZR196631 NJN196624:NJN196631 NTJ196624:NTJ196631 ODF196624:ODF196631 ONB196624:ONB196631 OWX196624:OWX196631 PGT196624:PGT196631 PQP196624:PQP196631 QAL196624:QAL196631 QKH196624:QKH196631 QUD196624:QUD196631 RDZ196624:RDZ196631 RNV196624:RNV196631 RXR196624:RXR196631 SHN196624:SHN196631 SRJ196624:SRJ196631 TBF196624:TBF196631 TLB196624:TLB196631 TUX196624:TUX196631 UET196624:UET196631 UOP196624:UOP196631 UYL196624:UYL196631 VIH196624:VIH196631 VSD196624:VSD196631 WBZ196624:WBZ196631 WLV196624:WLV196631 WVR196624:WVR196631 J262160:J262167 JF262160:JF262167 TB262160:TB262167 ACX262160:ACX262167 AMT262160:AMT262167 AWP262160:AWP262167 BGL262160:BGL262167 BQH262160:BQH262167 CAD262160:CAD262167 CJZ262160:CJZ262167 CTV262160:CTV262167 DDR262160:DDR262167 DNN262160:DNN262167 DXJ262160:DXJ262167 EHF262160:EHF262167 ERB262160:ERB262167 FAX262160:FAX262167 FKT262160:FKT262167 FUP262160:FUP262167 GEL262160:GEL262167 GOH262160:GOH262167 GYD262160:GYD262167 HHZ262160:HHZ262167 HRV262160:HRV262167 IBR262160:IBR262167 ILN262160:ILN262167 IVJ262160:IVJ262167 JFF262160:JFF262167 JPB262160:JPB262167 JYX262160:JYX262167 KIT262160:KIT262167 KSP262160:KSP262167 LCL262160:LCL262167 LMH262160:LMH262167 LWD262160:LWD262167 MFZ262160:MFZ262167 MPV262160:MPV262167 MZR262160:MZR262167 NJN262160:NJN262167 NTJ262160:NTJ262167 ODF262160:ODF262167 ONB262160:ONB262167 OWX262160:OWX262167 PGT262160:PGT262167 PQP262160:PQP262167 QAL262160:QAL262167 QKH262160:QKH262167 QUD262160:QUD262167 RDZ262160:RDZ262167 RNV262160:RNV262167 RXR262160:RXR262167 SHN262160:SHN262167 SRJ262160:SRJ262167 TBF262160:TBF262167 TLB262160:TLB262167 TUX262160:TUX262167 UET262160:UET262167 UOP262160:UOP262167 UYL262160:UYL262167 VIH262160:VIH262167 VSD262160:VSD262167 WBZ262160:WBZ262167 WLV262160:WLV262167 WVR262160:WVR262167 J327696:J327703 JF327696:JF327703 TB327696:TB327703 ACX327696:ACX327703 AMT327696:AMT327703 AWP327696:AWP327703 BGL327696:BGL327703 BQH327696:BQH327703 CAD327696:CAD327703 CJZ327696:CJZ327703 CTV327696:CTV327703 DDR327696:DDR327703 DNN327696:DNN327703 DXJ327696:DXJ327703 EHF327696:EHF327703 ERB327696:ERB327703 FAX327696:FAX327703 FKT327696:FKT327703 FUP327696:FUP327703 GEL327696:GEL327703 GOH327696:GOH327703 GYD327696:GYD327703 HHZ327696:HHZ327703 HRV327696:HRV327703 IBR327696:IBR327703 ILN327696:ILN327703 IVJ327696:IVJ327703 JFF327696:JFF327703 JPB327696:JPB327703 JYX327696:JYX327703 KIT327696:KIT327703 KSP327696:KSP327703 LCL327696:LCL327703 LMH327696:LMH327703 LWD327696:LWD327703 MFZ327696:MFZ327703 MPV327696:MPV327703 MZR327696:MZR327703 NJN327696:NJN327703 NTJ327696:NTJ327703 ODF327696:ODF327703 ONB327696:ONB327703 OWX327696:OWX327703 PGT327696:PGT327703 PQP327696:PQP327703 QAL327696:QAL327703 QKH327696:QKH327703 QUD327696:QUD327703 RDZ327696:RDZ327703 RNV327696:RNV327703 RXR327696:RXR327703 SHN327696:SHN327703 SRJ327696:SRJ327703 TBF327696:TBF327703 TLB327696:TLB327703 TUX327696:TUX327703 UET327696:UET327703 UOP327696:UOP327703 UYL327696:UYL327703 VIH327696:VIH327703 VSD327696:VSD327703 WBZ327696:WBZ327703 WLV327696:WLV327703 WVR327696:WVR327703 J393232:J393239 JF393232:JF393239 TB393232:TB393239 ACX393232:ACX393239 AMT393232:AMT393239 AWP393232:AWP393239 BGL393232:BGL393239 BQH393232:BQH393239 CAD393232:CAD393239 CJZ393232:CJZ393239 CTV393232:CTV393239 DDR393232:DDR393239 DNN393232:DNN393239 DXJ393232:DXJ393239 EHF393232:EHF393239 ERB393232:ERB393239 FAX393232:FAX393239 FKT393232:FKT393239 FUP393232:FUP393239 GEL393232:GEL393239 GOH393232:GOH393239 GYD393232:GYD393239 HHZ393232:HHZ393239 HRV393232:HRV393239 IBR393232:IBR393239 ILN393232:ILN393239 IVJ393232:IVJ393239 JFF393232:JFF393239 JPB393232:JPB393239 JYX393232:JYX393239 KIT393232:KIT393239 KSP393232:KSP393239 LCL393232:LCL393239 LMH393232:LMH393239 LWD393232:LWD393239 MFZ393232:MFZ393239 MPV393232:MPV393239 MZR393232:MZR393239 NJN393232:NJN393239 NTJ393232:NTJ393239 ODF393232:ODF393239 ONB393232:ONB393239 OWX393232:OWX393239 PGT393232:PGT393239 PQP393232:PQP393239 QAL393232:QAL393239 QKH393232:QKH393239 QUD393232:QUD393239 RDZ393232:RDZ393239 RNV393232:RNV393239 RXR393232:RXR393239 SHN393232:SHN393239 SRJ393232:SRJ393239 TBF393232:TBF393239 TLB393232:TLB393239 TUX393232:TUX393239 UET393232:UET393239 UOP393232:UOP393239 UYL393232:UYL393239 VIH393232:VIH393239 VSD393232:VSD393239 WBZ393232:WBZ393239 WLV393232:WLV393239 WVR393232:WVR393239 J458768:J458775 JF458768:JF458775 TB458768:TB458775 ACX458768:ACX458775 AMT458768:AMT458775 AWP458768:AWP458775 BGL458768:BGL458775 BQH458768:BQH458775 CAD458768:CAD458775 CJZ458768:CJZ458775 CTV458768:CTV458775 DDR458768:DDR458775 DNN458768:DNN458775 DXJ458768:DXJ458775 EHF458768:EHF458775 ERB458768:ERB458775 FAX458768:FAX458775 FKT458768:FKT458775 FUP458768:FUP458775 GEL458768:GEL458775 GOH458768:GOH458775 GYD458768:GYD458775 HHZ458768:HHZ458775 HRV458768:HRV458775 IBR458768:IBR458775 ILN458768:ILN458775 IVJ458768:IVJ458775 JFF458768:JFF458775 JPB458768:JPB458775 JYX458768:JYX458775 KIT458768:KIT458775 KSP458768:KSP458775 LCL458768:LCL458775 LMH458768:LMH458775 LWD458768:LWD458775 MFZ458768:MFZ458775 MPV458768:MPV458775 MZR458768:MZR458775 NJN458768:NJN458775 NTJ458768:NTJ458775 ODF458768:ODF458775 ONB458768:ONB458775 OWX458768:OWX458775 PGT458768:PGT458775 PQP458768:PQP458775 QAL458768:QAL458775 QKH458768:QKH458775 QUD458768:QUD458775 RDZ458768:RDZ458775 RNV458768:RNV458775 RXR458768:RXR458775 SHN458768:SHN458775 SRJ458768:SRJ458775 TBF458768:TBF458775 TLB458768:TLB458775 TUX458768:TUX458775 UET458768:UET458775 UOP458768:UOP458775 UYL458768:UYL458775 VIH458768:VIH458775 VSD458768:VSD458775 WBZ458768:WBZ458775 WLV458768:WLV458775 WVR458768:WVR458775 J524304:J524311 JF524304:JF524311 TB524304:TB524311 ACX524304:ACX524311 AMT524304:AMT524311 AWP524304:AWP524311 BGL524304:BGL524311 BQH524304:BQH524311 CAD524304:CAD524311 CJZ524304:CJZ524311 CTV524304:CTV524311 DDR524304:DDR524311 DNN524304:DNN524311 DXJ524304:DXJ524311 EHF524304:EHF524311 ERB524304:ERB524311 FAX524304:FAX524311 FKT524304:FKT524311 FUP524304:FUP524311 GEL524304:GEL524311 GOH524304:GOH524311 GYD524304:GYD524311 HHZ524304:HHZ524311 HRV524304:HRV524311 IBR524304:IBR524311 ILN524304:ILN524311 IVJ524304:IVJ524311 JFF524304:JFF524311 JPB524304:JPB524311 JYX524304:JYX524311 KIT524304:KIT524311 KSP524304:KSP524311 LCL524304:LCL524311 LMH524304:LMH524311 LWD524304:LWD524311 MFZ524304:MFZ524311 MPV524304:MPV524311 MZR524304:MZR524311 NJN524304:NJN524311 NTJ524304:NTJ524311 ODF524304:ODF524311 ONB524304:ONB524311 OWX524304:OWX524311 PGT524304:PGT524311 PQP524304:PQP524311 QAL524304:QAL524311 QKH524304:QKH524311 QUD524304:QUD524311 RDZ524304:RDZ524311 RNV524304:RNV524311 RXR524304:RXR524311 SHN524304:SHN524311 SRJ524304:SRJ524311 TBF524304:TBF524311 TLB524304:TLB524311 TUX524304:TUX524311 UET524304:UET524311 UOP524304:UOP524311 UYL524304:UYL524311 VIH524304:VIH524311 VSD524304:VSD524311 WBZ524304:WBZ524311 WLV524304:WLV524311 WVR524304:WVR524311 J589840:J589847 JF589840:JF589847 TB589840:TB589847 ACX589840:ACX589847 AMT589840:AMT589847 AWP589840:AWP589847 BGL589840:BGL589847 BQH589840:BQH589847 CAD589840:CAD589847 CJZ589840:CJZ589847 CTV589840:CTV589847 DDR589840:DDR589847 DNN589840:DNN589847 DXJ589840:DXJ589847 EHF589840:EHF589847 ERB589840:ERB589847 FAX589840:FAX589847 FKT589840:FKT589847 FUP589840:FUP589847 GEL589840:GEL589847 GOH589840:GOH589847 GYD589840:GYD589847 HHZ589840:HHZ589847 HRV589840:HRV589847 IBR589840:IBR589847 ILN589840:ILN589847 IVJ589840:IVJ589847 JFF589840:JFF589847 JPB589840:JPB589847 JYX589840:JYX589847 KIT589840:KIT589847 KSP589840:KSP589847 LCL589840:LCL589847 LMH589840:LMH589847 LWD589840:LWD589847 MFZ589840:MFZ589847 MPV589840:MPV589847 MZR589840:MZR589847 NJN589840:NJN589847 NTJ589840:NTJ589847 ODF589840:ODF589847 ONB589840:ONB589847 OWX589840:OWX589847 PGT589840:PGT589847 PQP589840:PQP589847 QAL589840:QAL589847 QKH589840:QKH589847 QUD589840:QUD589847 RDZ589840:RDZ589847 RNV589840:RNV589847 RXR589840:RXR589847 SHN589840:SHN589847 SRJ589840:SRJ589847 TBF589840:TBF589847 TLB589840:TLB589847 TUX589840:TUX589847 UET589840:UET589847 UOP589840:UOP589847 UYL589840:UYL589847 VIH589840:VIH589847 VSD589840:VSD589847 WBZ589840:WBZ589847 WLV589840:WLV589847 WVR589840:WVR589847 J655376:J655383 JF655376:JF655383 TB655376:TB655383 ACX655376:ACX655383 AMT655376:AMT655383 AWP655376:AWP655383 BGL655376:BGL655383 BQH655376:BQH655383 CAD655376:CAD655383 CJZ655376:CJZ655383 CTV655376:CTV655383 DDR655376:DDR655383 DNN655376:DNN655383 DXJ655376:DXJ655383 EHF655376:EHF655383 ERB655376:ERB655383 FAX655376:FAX655383 FKT655376:FKT655383 FUP655376:FUP655383 GEL655376:GEL655383 GOH655376:GOH655383 GYD655376:GYD655383 HHZ655376:HHZ655383 HRV655376:HRV655383 IBR655376:IBR655383 ILN655376:ILN655383 IVJ655376:IVJ655383 JFF655376:JFF655383 JPB655376:JPB655383 JYX655376:JYX655383 KIT655376:KIT655383 KSP655376:KSP655383 LCL655376:LCL655383 LMH655376:LMH655383 LWD655376:LWD655383 MFZ655376:MFZ655383 MPV655376:MPV655383 MZR655376:MZR655383 NJN655376:NJN655383 NTJ655376:NTJ655383 ODF655376:ODF655383 ONB655376:ONB655383 OWX655376:OWX655383 PGT655376:PGT655383 PQP655376:PQP655383 QAL655376:QAL655383 QKH655376:QKH655383 QUD655376:QUD655383 RDZ655376:RDZ655383 RNV655376:RNV655383 RXR655376:RXR655383 SHN655376:SHN655383 SRJ655376:SRJ655383 TBF655376:TBF655383 TLB655376:TLB655383 TUX655376:TUX655383 UET655376:UET655383 UOP655376:UOP655383 UYL655376:UYL655383 VIH655376:VIH655383 VSD655376:VSD655383 WBZ655376:WBZ655383 WLV655376:WLV655383 WVR655376:WVR655383 J720912:J720919 JF720912:JF720919 TB720912:TB720919 ACX720912:ACX720919 AMT720912:AMT720919 AWP720912:AWP720919 BGL720912:BGL720919 BQH720912:BQH720919 CAD720912:CAD720919 CJZ720912:CJZ720919 CTV720912:CTV720919 DDR720912:DDR720919 DNN720912:DNN720919 DXJ720912:DXJ720919 EHF720912:EHF720919 ERB720912:ERB720919 FAX720912:FAX720919 FKT720912:FKT720919 FUP720912:FUP720919 GEL720912:GEL720919 GOH720912:GOH720919 GYD720912:GYD720919 HHZ720912:HHZ720919 HRV720912:HRV720919 IBR720912:IBR720919 ILN720912:ILN720919 IVJ720912:IVJ720919 JFF720912:JFF720919 JPB720912:JPB720919 JYX720912:JYX720919 KIT720912:KIT720919 KSP720912:KSP720919 LCL720912:LCL720919 LMH720912:LMH720919 LWD720912:LWD720919 MFZ720912:MFZ720919 MPV720912:MPV720919 MZR720912:MZR720919 NJN720912:NJN720919 NTJ720912:NTJ720919 ODF720912:ODF720919 ONB720912:ONB720919 OWX720912:OWX720919 PGT720912:PGT720919 PQP720912:PQP720919 QAL720912:QAL720919 QKH720912:QKH720919 QUD720912:QUD720919 RDZ720912:RDZ720919 RNV720912:RNV720919 RXR720912:RXR720919 SHN720912:SHN720919 SRJ720912:SRJ720919 TBF720912:TBF720919 TLB720912:TLB720919 TUX720912:TUX720919 UET720912:UET720919 UOP720912:UOP720919 UYL720912:UYL720919 VIH720912:VIH720919 VSD720912:VSD720919 WBZ720912:WBZ720919 WLV720912:WLV720919 WVR720912:WVR720919 J786448:J786455 JF786448:JF786455 TB786448:TB786455 ACX786448:ACX786455 AMT786448:AMT786455 AWP786448:AWP786455 BGL786448:BGL786455 BQH786448:BQH786455 CAD786448:CAD786455 CJZ786448:CJZ786455 CTV786448:CTV786455 DDR786448:DDR786455 DNN786448:DNN786455 DXJ786448:DXJ786455 EHF786448:EHF786455 ERB786448:ERB786455 FAX786448:FAX786455 FKT786448:FKT786455 FUP786448:FUP786455 GEL786448:GEL786455 GOH786448:GOH786455 GYD786448:GYD786455 HHZ786448:HHZ786455 HRV786448:HRV786455 IBR786448:IBR786455 ILN786448:ILN786455 IVJ786448:IVJ786455 JFF786448:JFF786455 JPB786448:JPB786455 JYX786448:JYX786455 KIT786448:KIT786455 KSP786448:KSP786455 LCL786448:LCL786455 LMH786448:LMH786455 LWD786448:LWD786455 MFZ786448:MFZ786455 MPV786448:MPV786455 MZR786448:MZR786455 NJN786448:NJN786455 NTJ786448:NTJ786455 ODF786448:ODF786455 ONB786448:ONB786455 OWX786448:OWX786455 PGT786448:PGT786455 PQP786448:PQP786455 QAL786448:QAL786455 QKH786448:QKH786455 QUD786448:QUD786455 RDZ786448:RDZ786455 RNV786448:RNV786455 RXR786448:RXR786455 SHN786448:SHN786455 SRJ786448:SRJ786455 TBF786448:TBF786455 TLB786448:TLB786455 TUX786448:TUX786455 UET786448:UET786455 UOP786448:UOP786455 UYL786448:UYL786455 VIH786448:VIH786455 VSD786448:VSD786455 WBZ786448:WBZ786455 WLV786448:WLV786455 WVR786448:WVR786455 J851984:J851991 JF851984:JF851991 TB851984:TB851991 ACX851984:ACX851991 AMT851984:AMT851991 AWP851984:AWP851991 BGL851984:BGL851991 BQH851984:BQH851991 CAD851984:CAD851991 CJZ851984:CJZ851991 CTV851984:CTV851991 DDR851984:DDR851991 DNN851984:DNN851991 DXJ851984:DXJ851991 EHF851984:EHF851991 ERB851984:ERB851991 FAX851984:FAX851991 FKT851984:FKT851991 FUP851984:FUP851991 GEL851984:GEL851991 GOH851984:GOH851991 GYD851984:GYD851991 HHZ851984:HHZ851991 HRV851984:HRV851991 IBR851984:IBR851991 ILN851984:ILN851991 IVJ851984:IVJ851991 JFF851984:JFF851991 JPB851984:JPB851991 JYX851984:JYX851991 KIT851984:KIT851991 KSP851984:KSP851991 LCL851984:LCL851991 LMH851984:LMH851991 LWD851984:LWD851991 MFZ851984:MFZ851991 MPV851984:MPV851991 MZR851984:MZR851991 NJN851984:NJN851991 NTJ851984:NTJ851991 ODF851984:ODF851991 ONB851984:ONB851991 OWX851984:OWX851991 PGT851984:PGT851991 PQP851984:PQP851991 QAL851984:QAL851991 QKH851984:QKH851991 QUD851984:QUD851991 RDZ851984:RDZ851991 RNV851984:RNV851991 RXR851984:RXR851991 SHN851984:SHN851991 SRJ851984:SRJ851991 TBF851984:TBF851991 TLB851984:TLB851991 TUX851984:TUX851991 UET851984:UET851991 UOP851984:UOP851991 UYL851984:UYL851991 VIH851984:VIH851991 VSD851984:VSD851991 WBZ851984:WBZ851991 WLV851984:WLV851991 WVR851984:WVR851991 J917520:J917527 JF917520:JF917527 TB917520:TB917527 ACX917520:ACX917527 AMT917520:AMT917527 AWP917520:AWP917527 BGL917520:BGL917527 BQH917520:BQH917527 CAD917520:CAD917527 CJZ917520:CJZ917527 CTV917520:CTV917527 DDR917520:DDR917527 DNN917520:DNN917527 DXJ917520:DXJ917527 EHF917520:EHF917527 ERB917520:ERB917527 FAX917520:FAX917527 FKT917520:FKT917527 FUP917520:FUP917527 GEL917520:GEL917527 GOH917520:GOH917527 GYD917520:GYD917527 HHZ917520:HHZ917527 HRV917520:HRV917527 IBR917520:IBR917527 ILN917520:ILN917527 IVJ917520:IVJ917527 JFF917520:JFF917527 JPB917520:JPB917527 JYX917520:JYX917527 KIT917520:KIT917527 KSP917520:KSP917527 LCL917520:LCL917527 LMH917520:LMH917527 LWD917520:LWD917527 MFZ917520:MFZ917527 MPV917520:MPV917527 MZR917520:MZR917527 NJN917520:NJN917527 NTJ917520:NTJ917527 ODF917520:ODF917527 ONB917520:ONB917527 OWX917520:OWX917527 PGT917520:PGT917527 PQP917520:PQP917527 QAL917520:QAL917527 QKH917520:QKH917527 QUD917520:QUD917527 RDZ917520:RDZ917527 RNV917520:RNV917527 RXR917520:RXR917527 SHN917520:SHN917527 SRJ917520:SRJ917527 TBF917520:TBF917527 TLB917520:TLB917527 TUX917520:TUX917527 UET917520:UET917527 UOP917520:UOP917527 UYL917520:UYL917527 VIH917520:VIH917527 VSD917520:VSD917527 WBZ917520:WBZ917527 WLV917520:WLV917527 WVR917520:WVR917527 J983056:J983063 JF983056:JF983063 TB983056:TB983063 ACX983056:ACX983063 AMT983056:AMT983063 AWP983056:AWP983063 BGL983056:BGL983063 BQH983056:BQH983063 CAD983056:CAD983063 CJZ983056:CJZ983063 CTV983056:CTV983063 DDR983056:DDR983063 DNN983056:DNN983063 DXJ983056:DXJ983063 EHF983056:EHF983063 ERB983056:ERB983063 FAX983056:FAX983063 FKT983056:FKT983063 FUP983056:FUP983063 GEL983056:GEL983063 GOH983056:GOH983063 GYD983056:GYD983063 HHZ983056:HHZ983063 HRV983056:HRV983063 IBR983056:IBR983063 ILN983056:ILN983063 IVJ983056:IVJ983063 JFF983056:JFF983063 JPB983056:JPB983063 JYX983056:JYX983063 KIT983056:KIT983063 KSP983056:KSP983063 LCL983056:LCL983063 LMH983056:LMH983063 LWD983056:LWD983063 MFZ983056:MFZ983063 MPV983056:MPV983063 MZR983056:MZR983063 NJN983056:NJN983063 NTJ983056:NTJ983063 ODF983056:ODF983063 ONB983056:ONB983063 OWX983056:OWX983063 PGT983056:PGT983063 PQP983056:PQP983063 QAL983056:QAL983063 QKH983056:QKH983063 QUD983056:QUD983063 RDZ983056:RDZ983063 RNV983056:RNV983063 RXR983056:RXR983063 SHN983056:SHN983063 SRJ983056:SRJ983063 TBF983056:TBF983063 TLB983056:TLB983063 TUX983056:TUX983063 UET983056:UET983063 UOP983056:UOP983063 UYL983056:UYL983063 VIH983056:VIH983063 VSD983056:VSD983063 WBZ983056:WBZ983063 WLV983056:WLV983063 WVR983056:WVR983063 N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54 JJ65554 TF65554 ADB65554 AMX65554 AWT65554 BGP65554 BQL65554 CAH65554 CKD65554 CTZ65554 DDV65554 DNR65554 DXN65554 EHJ65554 ERF65554 FBB65554 FKX65554 FUT65554 GEP65554 GOL65554 GYH65554 HID65554 HRZ65554 IBV65554 ILR65554 IVN65554 JFJ65554 JPF65554 JZB65554 KIX65554 KST65554 LCP65554 LML65554 LWH65554 MGD65554 MPZ65554 MZV65554 NJR65554 NTN65554 ODJ65554 ONF65554 OXB65554 PGX65554 PQT65554 QAP65554 QKL65554 QUH65554 RED65554 RNZ65554 RXV65554 SHR65554 SRN65554 TBJ65554 TLF65554 TVB65554 UEX65554 UOT65554 UYP65554 VIL65554 VSH65554 WCD65554 WLZ65554 WVV65554 N131090 JJ131090 TF131090 ADB131090 AMX131090 AWT131090 BGP131090 BQL131090 CAH131090 CKD131090 CTZ131090 DDV131090 DNR131090 DXN131090 EHJ131090 ERF131090 FBB131090 FKX131090 FUT131090 GEP131090 GOL131090 GYH131090 HID131090 HRZ131090 IBV131090 ILR131090 IVN131090 JFJ131090 JPF131090 JZB131090 KIX131090 KST131090 LCP131090 LML131090 LWH131090 MGD131090 MPZ131090 MZV131090 NJR131090 NTN131090 ODJ131090 ONF131090 OXB131090 PGX131090 PQT131090 QAP131090 QKL131090 QUH131090 RED131090 RNZ131090 RXV131090 SHR131090 SRN131090 TBJ131090 TLF131090 TVB131090 UEX131090 UOT131090 UYP131090 VIL131090 VSH131090 WCD131090 WLZ131090 WVV131090 N196626 JJ196626 TF196626 ADB196626 AMX196626 AWT196626 BGP196626 BQL196626 CAH196626 CKD196626 CTZ196626 DDV196626 DNR196626 DXN196626 EHJ196626 ERF196626 FBB196626 FKX196626 FUT196626 GEP196626 GOL196626 GYH196626 HID196626 HRZ196626 IBV196626 ILR196626 IVN196626 JFJ196626 JPF196626 JZB196626 KIX196626 KST196626 LCP196626 LML196626 LWH196626 MGD196626 MPZ196626 MZV196626 NJR196626 NTN196626 ODJ196626 ONF196626 OXB196626 PGX196626 PQT196626 QAP196626 QKL196626 QUH196626 RED196626 RNZ196626 RXV196626 SHR196626 SRN196626 TBJ196626 TLF196626 TVB196626 UEX196626 UOT196626 UYP196626 VIL196626 VSH196626 WCD196626 WLZ196626 WVV196626 N262162 JJ262162 TF262162 ADB262162 AMX262162 AWT262162 BGP262162 BQL262162 CAH262162 CKD262162 CTZ262162 DDV262162 DNR262162 DXN262162 EHJ262162 ERF262162 FBB262162 FKX262162 FUT262162 GEP262162 GOL262162 GYH262162 HID262162 HRZ262162 IBV262162 ILR262162 IVN262162 JFJ262162 JPF262162 JZB262162 KIX262162 KST262162 LCP262162 LML262162 LWH262162 MGD262162 MPZ262162 MZV262162 NJR262162 NTN262162 ODJ262162 ONF262162 OXB262162 PGX262162 PQT262162 QAP262162 QKL262162 QUH262162 RED262162 RNZ262162 RXV262162 SHR262162 SRN262162 TBJ262162 TLF262162 TVB262162 UEX262162 UOT262162 UYP262162 VIL262162 VSH262162 WCD262162 WLZ262162 WVV262162 N327698 JJ327698 TF327698 ADB327698 AMX327698 AWT327698 BGP327698 BQL327698 CAH327698 CKD327698 CTZ327698 DDV327698 DNR327698 DXN327698 EHJ327698 ERF327698 FBB327698 FKX327698 FUT327698 GEP327698 GOL327698 GYH327698 HID327698 HRZ327698 IBV327698 ILR327698 IVN327698 JFJ327698 JPF327698 JZB327698 KIX327698 KST327698 LCP327698 LML327698 LWH327698 MGD327698 MPZ327698 MZV327698 NJR327698 NTN327698 ODJ327698 ONF327698 OXB327698 PGX327698 PQT327698 QAP327698 QKL327698 QUH327698 RED327698 RNZ327698 RXV327698 SHR327698 SRN327698 TBJ327698 TLF327698 TVB327698 UEX327698 UOT327698 UYP327698 VIL327698 VSH327698 WCD327698 WLZ327698 WVV327698 N393234 JJ393234 TF393234 ADB393234 AMX393234 AWT393234 BGP393234 BQL393234 CAH393234 CKD393234 CTZ393234 DDV393234 DNR393234 DXN393234 EHJ393234 ERF393234 FBB393234 FKX393234 FUT393234 GEP393234 GOL393234 GYH393234 HID393234 HRZ393234 IBV393234 ILR393234 IVN393234 JFJ393234 JPF393234 JZB393234 KIX393234 KST393234 LCP393234 LML393234 LWH393234 MGD393234 MPZ393234 MZV393234 NJR393234 NTN393234 ODJ393234 ONF393234 OXB393234 PGX393234 PQT393234 QAP393234 QKL393234 QUH393234 RED393234 RNZ393234 RXV393234 SHR393234 SRN393234 TBJ393234 TLF393234 TVB393234 UEX393234 UOT393234 UYP393234 VIL393234 VSH393234 WCD393234 WLZ393234 WVV393234 N458770 JJ458770 TF458770 ADB458770 AMX458770 AWT458770 BGP458770 BQL458770 CAH458770 CKD458770 CTZ458770 DDV458770 DNR458770 DXN458770 EHJ458770 ERF458770 FBB458770 FKX458770 FUT458770 GEP458770 GOL458770 GYH458770 HID458770 HRZ458770 IBV458770 ILR458770 IVN458770 JFJ458770 JPF458770 JZB458770 KIX458770 KST458770 LCP458770 LML458770 LWH458770 MGD458770 MPZ458770 MZV458770 NJR458770 NTN458770 ODJ458770 ONF458770 OXB458770 PGX458770 PQT458770 QAP458770 QKL458770 QUH458770 RED458770 RNZ458770 RXV458770 SHR458770 SRN458770 TBJ458770 TLF458770 TVB458770 UEX458770 UOT458770 UYP458770 VIL458770 VSH458770 WCD458770 WLZ458770 WVV458770 N524306 JJ524306 TF524306 ADB524306 AMX524306 AWT524306 BGP524306 BQL524306 CAH524306 CKD524306 CTZ524306 DDV524306 DNR524306 DXN524306 EHJ524306 ERF524306 FBB524306 FKX524306 FUT524306 GEP524306 GOL524306 GYH524306 HID524306 HRZ524306 IBV524306 ILR524306 IVN524306 JFJ524306 JPF524306 JZB524306 KIX524306 KST524306 LCP524306 LML524306 LWH524306 MGD524306 MPZ524306 MZV524306 NJR524306 NTN524306 ODJ524306 ONF524306 OXB524306 PGX524306 PQT524306 QAP524306 QKL524306 QUH524306 RED524306 RNZ524306 RXV524306 SHR524306 SRN524306 TBJ524306 TLF524306 TVB524306 UEX524306 UOT524306 UYP524306 VIL524306 VSH524306 WCD524306 WLZ524306 WVV524306 N589842 JJ589842 TF589842 ADB589842 AMX589842 AWT589842 BGP589842 BQL589842 CAH589842 CKD589842 CTZ589842 DDV589842 DNR589842 DXN589842 EHJ589842 ERF589842 FBB589842 FKX589842 FUT589842 GEP589842 GOL589842 GYH589842 HID589842 HRZ589842 IBV589842 ILR589842 IVN589842 JFJ589842 JPF589842 JZB589842 KIX589842 KST589842 LCP589842 LML589842 LWH589842 MGD589842 MPZ589842 MZV589842 NJR589842 NTN589842 ODJ589842 ONF589842 OXB589842 PGX589842 PQT589842 QAP589842 QKL589842 QUH589842 RED589842 RNZ589842 RXV589842 SHR589842 SRN589842 TBJ589842 TLF589842 TVB589842 UEX589842 UOT589842 UYP589842 VIL589842 VSH589842 WCD589842 WLZ589842 WVV589842 N655378 JJ655378 TF655378 ADB655378 AMX655378 AWT655378 BGP655378 BQL655378 CAH655378 CKD655378 CTZ655378 DDV655378 DNR655378 DXN655378 EHJ655378 ERF655378 FBB655378 FKX655378 FUT655378 GEP655378 GOL655378 GYH655378 HID655378 HRZ655378 IBV655378 ILR655378 IVN655378 JFJ655378 JPF655378 JZB655378 KIX655378 KST655378 LCP655378 LML655378 LWH655378 MGD655378 MPZ655378 MZV655378 NJR655378 NTN655378 ODJ655378 ONF655378 OXB655378 PGX655378 PQT655378 QAP655378 QKL655378 QUH655378 RED655378 RNZ655378 RXV655378 SHR655378 SRN655378 TBJ655378 TLF655378 TVB655378 UEX655378 UOT655378 UYP655378 VIL655378 VSH655378 WCD655378 WLZ655378 WVV655378 N720914 JJ720914 TF720914 ADB720914 AMX720914 AWT720914 BGP720914 BQL720914 CAH720914 CKD720914 CTZ720914 DDV720914 DNR720914 DXN720914 EHJ720914 ERF720914 FBB720914 FKX720914 FUT720914 GEP720914 GOL720914 GYH720914 HID720914 HRZ720914 IBV720914 ILR720914 IVN720914 JFJ720914 JPF720914 JZB720914 KIX720914 KST720914 LCP720914 LML720914 LWH720914 MGD720914 MPZ720914 MZV720914 NJR720914 NTN720914 ODJ720914 ONF720914 OXB720914 PGX720914 PQT720914 QAP720914 QKL720914 QUH720914 RED720914 RNZ720914 RXV720914 SHR720914 SRN720914 TBJ720914 TLF720914 TVB720914 UEX720914 UOT720914 UYP720914 VIL720914 VSH720914 WCD720914 WLZ720914 WVV720914 N786450 JJ786450 TF786450 ADB786450 AMX786450 AWT786450 BGP786450 BQL786450 CAH786450 CKD786450 CTZ786450 DDV786450 DNR786450 DXN786450 EHJ786450 ERF786450 FBB786450 FKX786450 FUT786450 GEP786450 GOL786450 GYH786450 HID786450 HRZ786450 IBV786450 ILR786450 IVN786450 JFJ786450 JPF786450 JZB786450 KIX786450 KST786450 LCP786450 LML786450 LWH786450 MGD786450 MPZ786450 MZV786450 NJR786450 NTN786450 ODJ786450 ONF786450 OXB786450 PGX786450 PQT786450 QAP786450 QKL786450 QUH786450 RED786450 RNZ786450 RXV786450 SHR786450 SRN786450 TBJ786450 TLF786450 TVB786450 UEX786450 UOT786450 UYP786450 VIL786450 VSH786450 WCD786450 WLZ786450 WVV786450 N851986 JJ851986 TF851986 ADB851986 AMX851986 AWT851986 BGP851986 BQL851986 CAH851986 CKD851986 CTZ851986 DDV851986 DNR851986 DXN851986 EHJ851986 ERF851986 FBB851986 FKX851986 FUT851986 GEP851986 GOL851986 GYH851986 HID851986 HRZ851986 IBV851986 ILR851986 IVN851986 JFJ851986 JPF851986 JZB851986 KIX851986 KST851986 LCP851986 LML851986 LWH851986 MGD851986 MPZ851986 MZV851986 NJR851986 NTN851986 ODJ851986 ONF851986 OXB851986 PGX851986 PQT851986 QAP851986 QKL851986 QUH851986 RED851986 RNZ851986 RXV851986 SHR851986 SRN851986 TBJ851986 TLF851986 TVB851986 UEX851986 UOT851986 UYP851986 VIL851986 VSH851986 WCD851986 WLZ851986 WVV851986 N917522 JJ917522 TF917522 ADB917522 AMX917522 AWT917522 BGP917522 BQL917522 CAH917522 CKD917522 CTZ917522 DDV917522 DNR917522 DXN917522 EHJ917522 ERF917522 FBB917522 FKX917522 FUT917522 GEP917522 GOL917522 GYH917522 HID917522 HRZ917522 IBV917522 ILR917522 IVN917522 JFJ917522 JPF917522 JZB917522 KIX917522 KST917522 LCP917522 LML917522 LWH917522 MGD917522 MPZ917522 MZV917522 NJR917522 NTN917522 ODJ917522 ONF917522 OXB917522 PGX917522 PQT917522 QAP917522 QKL917522 QUH917522 RED917522 RNZ917522 RXV917522 SHR917522 SRN917522 TBJ917522 TLF917522 TVB917522 UEX917522 UOT917522 UYP917522 VIL917522 VSH917522 WCD917522 WLZ917522 WVV917522 N983058 JJ983058 TF983058 ADB983058 AMX983058 AWT983058 BGP983058 BQL983058 CAH983058 CKD983058 CTZ983058 DDV983058 DNR983058 DXN983058 EHJ983058 ERF983058 FBB983058 FKX983058 FUT983058 GEP983058 GOL983058 GYH983058 HID983058 HRZ983058 IBV983058 ILR983058 IVN983058 JFJ983058 JPF983058 JZB983058 KIX983058 KST983058 LCP983058 LML983058 LWH983058 MGD983058 MPZ983058 MZV983058 NJR983058 NTN983058 ODJ983058 ONF983058 OXB983058 PGX983058 PQT983058 QAP983058 QKL983058 QUH983058 RED983058 RNZ983058 RXV983058 SHR983058 SRN983058 TBJ983058 TLF983058 TVB983058 UEX983058 UOT983058 UYP983058 VIL983058 VSH983058 WCD983058 WLZ983058 WVV983058 J50:J52 JF50:JF52 TB50:TB52 ACX50:ACX52 AMT50:AMT52 AWP50:AWP52 BGL50:BGL52 BQH50:BQH52 CAD50:CAD52 CJZ50:CJZ52 CTV50:CTV52 DDR50:DDR52 DNN50:DNN52 DXJ50:DXJ52 EHF50:EHF52 ERB50:ERB52 FAX50:FAX52 FKT50:FKT52 FUP50:FUP52 GEL50:GEL52 GOH50:GOH52 GYD50:GYD52 HHZ50:HHZ52 HRV50:HRV52 IBR50:IBR52 ILN50:ILN52 IVJ50:IVJ52 JFF50:JFF52 JPB50:JPB52 JYX50:JYX52 KIT50:KIT52 KSP50:KSP52 LCL50:LCL52 LMH50:LMH52 LWD50:LWD52 MFZ50:MFZ52 MPV50:MPV52 MZR50:MZR52 NJN50:NJN52 NTJ50:NTJ52 ODF50:ODF52 ONB50:ONB52 OWX50:OWX52 PGT50:PGT52 PQP50:PQP52 QAL50:QAL52 QKH50:QKH52 QUD50:QUD52 RDZ50:RDZ52 RNV50:RNV52 RXR50:RXR52 SHN50:SHN52 SRJ50:SRJ52 TBF50:TBF52 TLB50:TLB52 TUX50:TUX52 UET50:UET52 UOP50:UOP52 UYL50:UYL52 VIH50:VIH52 VSD50:VSD52 WBZ50:WBZ52 WLV50:WLV52 WVR50:WVR52 J87 JF87 TB87 ACX87 AMT87 AWP87 BGL87 BQH87 CAD87 CJZ87 CTV87 DDR87 DNN87 DXJ87 EHF87 ERB87 FAX87 FKT87 FUP87 GEL87 GOH87 GYD87 HHZ87 HRV87 IBR87 ILN87 IVJ87 JFF87 JPB87 JYX87 KIT87 KSP87 LCL87 LMH87 LWD87 MFZ87 MPV87 MZR87 NJN87 NTJ87 ODF87 ONB87 OWX87 PGT87 PQP87 QAL87 QKH87 QUD87 RDZ87 RNV87 RXR87 SHN87 SRJ87 TBF87 TLB87 TUX87 UET87 UOP87 UYL87 VIH87 VSD87 WBZ87 WLV87 WVR87 J120:J136 JF120:JF136 TB120:TB136 ACX120:ACX136 AMT120:AMT136 AWP120:AWP136 BGL120:BGL136 BQH120:BQH136 CAD120:CAD136 CJZ120:CJZ136 CTV120:CTV136 DDR120:DDR136 DNN120:DNN136 DXJ120:DXJ136 EHF120:EHF136 ERB120:ERB136 FAX120:FAX136 FKT120:FKT136 FUP120:FUP136 GEL120:GEL136 GOH120:GOH136 GYD120:GYD136 HHZ120:HHZ136 HRV120:HRV136 IBR120:IBR136 ILN120:ILN136 IVJ120:IVJ136 JFF120:JFF136 JPB120:JPB136 JYX120:JYX136 KIT120:KIT136 KSP120:KSP136 LCL120:LCL136 LMH120:LMH136 LWD120:LWD136 MFZ120:MFZ136 MPV120:MPV136 MZR120:MZR136 NJN120:NJN136 NTJ120:NTJ136 ODF120:ODF136 ONB120:ONB136 OWX120:OWX136 PGT120:PGT136 PQP120:PQP136 QAL120:QAL136 QKH120:QKH136 QUD120:QUD136 RDZ120:RDZ136 RNV120:RNV136 RXR120:RXR136 SHN120:SHN136 SRJ120:SRJ136 TBF120:TBF136 TLB120:TLB136 TUX120:TUX136 UET120:UET136 UOP120:UOP136 UYL120:UYL136 VIH120:VIH136 VSD120:VSD136 WBZ120:WBZ136 WLV120:WLV136 WVR120:WVR136 J190 JF190 TB190 ACX190 AMT190 AWP190 BGL190 BQH190 CAD190 CJZ190 CTV190 DDR190 DNN190 DXJ190 EHF190 ERB190 FAX190 FKT190 FUP190 GEL190 GOH190 GYD190 HHZ190 HRV190 IBR190 ILN190 IVJ190 JFF190 JPB190 JYX190 KIT190 KSP190 LCL190 LMH190 LWD190 MFZ190 MPV190 MZR190 NJN190 NTJ190 ODF190 ONB190 OWX190 PGT190 PQP190 QAL190 QKH190 QUD190 RDZ190 RNV190 RXR190 SHN190 SRJ190 TBF190 TLB190 TUX190 UET190 UOP190 UYL190 VIH190 VSD190 WBZ190 WLV190 WVR190">
      <formula1>1</formula1>
    </dataValidation>
    <dataValidation type="whole" operator="greaterThanOrEqual" allowBlank="1" showInputMessage="1" showErrorMessage="1" sqref="N15 JJ15 TF15 ADB15 AMX15 AWT15 BGP15 BQL15 CAH15 CKD15 CTZ15 DDV15 DNR15 DXN15 EHJ15 ERF15 FBB15 FKX15 FUT15 GEP15 GOL15 GYH15 HID15 HRZ15 IBV15 ILR15 IVN15 JFJ15 JPF15 JZB15 KIX15 KST15 LCP15 LML15 LWH15 MGD15 MPZ15 MZV15 NJR15 NTN15 ODJ15 ONF15 OXB15 PGX15 PQT15 QAP15 QKL15 QUH15 RED15 RNZ15 RXV15 SHR15 SRN15 TBJ15 TLF15 TVB15 UEX15 UOT15 UYP15 VIL15 VSH15 WCD15 WLZ15 WVV15 N65553 JJ65553 TF65553 ADB65553 AMX65553 AWT65553 BGP65553 BQL65553 CAH65553 CKD65553 CTZ65553 DDV65553 DNR65553 DXN65553 EHJ65553 ERF65553 FBB65553 FKX65553 FUT65553 GEP65553 GOL65553 GYH65553 HID65553 HRZ65553 IBV65553 ILR65553 IVN65553 JFJ65553 JPF65553 JZB65553 KIX65553 KST65553 LCP65553 LML65553 LWH65553 MGD65553 MPZ65553 MZV65553 NJR65553 NTN65553 ODJ65553 ONF65553 OXB65553 PGX65553 PQT65553 QAP65553 QKL65553 QUH65553 RED65553 RNZ65553 RXV65553 SHR65553 SRN65553 TBJ65553 TLF65553 TVB65553 UEX65553 UOT65553 UYP65553 VIL65553 VSH65553 WCD65553 WLZ65553 WVV65553 N131089 JJ131089 TF131089 ADB131089 AMX131089 AWT131089 BGP131089 BQL131089 CAH131089 CKD131089 CTZ131089 DDV131089 DNR131089 DXN131089 EHJ131089 ERF131089 FBB131089 FKX131089 FUT131089 GEP131089 GOL131089 GYH131089 HID131089 HRZ131089 IBV131089 ILR131089 IVN131089 JFJ131089 JPF131089 JZB131089 KIX131089 KST131089 LCP131089 LML131089 LWH131089 MGD131089 MPZ131089 MZV131089 NJR131089 NTN131089 ODJ131089 ONF131089 OXB131089 PGX131089 PQT131089 QAP131089 QKL131089 QUH131089 RED131089 RNZ131089 RXV131089 SHR131089 SRN131089 TBJ131089 TLF131089 TVB131089 UEX131089 UOT131089 UYP131089 VIL131089 VSH131089 WCD131089 WLZ131089 WVV131089 N196625 JJ196625 TF196625 ADB196625 AMX196625 AWT196625 BGP196625 BQL196625 CAH196625 CKD196625 CTZ196625 DDV196625 DNR196625 DXN196625 EHJ196625 ERF196625 FBB196625 FKX196625 FUT196625 GEP196625 GOL196625 GYH196625 HID196625 HRZ196625 IBV196625 ILR196625 IVN196625 JFJ196625 JPF196625 JZB196625 KIX196625 KST196625 LCP196625 LML196625 LWH196625 MGD196625 MPZ196625 MZV196625 NJR196625 NTN196625 ODJ196625 ONF196625 OXB196625 PGX196625 PQT196625 QAP196625 QKL196625 QUH196625 RED196625 RNZ196625 RXV196625 SHR196625 SRN196625 TBJ196625 TLF196625 TVB196625 UEX196625 UOT196625 UYP196625 VIL196625 VSH196625 WCD196625 WLZ196625 WVV196625 N262161 JJ262161 TF262161 ADB262161 AMX262161 AWT262161 BGP262161 BQL262161 CAH262161 CKD262161 CTZ262161 DDV262161 DNR262161 DXN262161 EHJ262161 ERF262161 FBB262161 FKX262161 FUT262161 GEP262161 GOL262161 GYH262161 HID262161 HRZ262161 IBV262161 ILR262161 IVN262161 JFJ262161 JPF262161 JZB262161 KIX262161 KST262161 LCP262161 LML262161 LWH262161 MGD262161 MPZ262161 MZV262161 NJR262161 NTN262161 ODJ262161 ONF262161 OXB262161 PGX262161 PQT262161 QAP262161 QKL262161 QUH262161 RED262161 RNZ262161 RXV262161 SHR262161 SRN262161 TBJ262161 TLF262161 TVB262161 UEX262161 UOT262161 UYP262161 VIL262161 VSH262161 WCD262161 WLZ262161 WVV262161 N327697 JJ327697 TF327697 ADB327697 AMX327697 AWT327697 BGP327697 BQL327697 CAH327697 CKD327697 CTZ327697 DDV327697 DNR327697 DXN327697 EHJ327697 ERF327697 FBB327697 FKX327697 FUT327697 GEP327697 GOL327697 GYH327697 HID327697 HRZ327697 IBV327697 ILR327697 IVN327697 JFJ327697 JPF327697 JZB327697 KIX327697 KST327697 LCP327697 LML327697 LWH327697 MGD327697 MPZ327697 MZV327697 NJR327697 NTN327697 ODJ327697 ONF327697 OXB327697 PGX327697 PQT327697 QAP327697 QKL327697 QUH327697 RED327697 RNZ327697 RXV327697 SHR327697 SRN327697 TBJ327697 TLF327697 TVB327697 UEX327697 UOT327697 UYP327697 VIL327697 VSH327697 WCD327697 WLZ327697 WVV327697 N393233 JJ393233 TF393233 ADB393233 AMX393233 AWT393233 BGP393233 BQL393233 CAH393233 CKD393233 CTZ393233 DDV393233 DNR393233 DXN393233 EHJ393233 ERF393233 FBB393233 FKX393233 FUT393233 GEP393233 GOL393233 GYH393233 HID393233 HRZ393233 IBV393233 ILR393233 IVN393233 JFJ393233 JPF393233 JZB393233 KIX393233 KST393233 LCP393233 LML393233 LWH393233 MGD393233 MPZ393233 MZV393233 NJR393233 NTN393233 ODJ393233 ONF393233 OXB393233 PGX393233 PQT393233 QAP393233 QKL393233 QUH393233 RED393233 RNZ393233 RXV393233 SHR393233 SRN393233 TBJ393233 TLF393233 TVB393233 UEX393233 UOT393233 UYP393233 VIL393233 VSH393233 WCD393233 WLZ393233 WVV393233 N458769 JJ458769 TF458769 ADB458769 AMX458769 AWT458769 BGP458769 BQL458769 CAH458769 CKD458769 CTZ458769 DDV458769 DNR458769 DXN458769 EHJ458769 ERF458769 FBB458769 FKX458769 FUT458769 GEP458769 GOL458769 GYH458769 HID458769 HRZ458769 IBV458769 ILR458769 IVN458769 JFJ458769 JPF458769 JZB458769 KIX458769 KST458769 LCP458769 LML458769 LWH458769 MGD458769 MPZ458769 MZV458769 NJR458769 NTN458769 ODJ458769 ONF458769 OXB458769 PGX458769 PQT458769 QAP458769 QKL458769 QUH458769 RED458769 RNZ458769 RXV458769 SHR458769 SRN458769 TBJ458769 TLF458769 TVB458769 UEX458769 UOT458769 UYP458769 VIL458769 VSH458769 WCD458769 WLZ458769 WVV458769 N524305 JJ524305 TF524305 ADB524305 AMX524305 AWT524305 BGP524305 BQL524305 CAH524305 CKD524305 CTZ524305 DDV524305 DNR524305 DXN524305 EHJ524305 ERF524305 FBB524305 FKX524305 FUT524305 GEP524305 GOL524305 GYH524305 HID524305 HRZ524305 IBV524305 ILR524305 IVN524305 JFJ524305 JPF524305 JZB524305 KIX524305 KST524305 LCP524305 LML524305 LWH524305 MGD524305 MPZ524305 MZV524305 NJR524305 NTN524305 ODJ524305 ONF524305 OXB524305 PGX524305 PQT524305 QAP524305 QKL524305 QUH524305 RED524305 RNZ524305 RXV524305 SHR524305 SRN524305 TBJ524305 TLF524305 TVB524305 UEX524305 UOT524305 UYP524305 VIL524305 VSH524305 WCD524305 WLZ524305 WVV524305 N589841 JJ589841 TF589841 ADB589841 AMX589841 AWT589841 BGP589841 BQL589841 CAH589841 CKD589841 CTZ589841 DDV589841 DNR589841 DXN589841 EHJ589841 ERF589841 FBB589841 FKX589841 FUT589841 GEP589841 GOL589841 GYH589841 HID589841 HRZ589841 IBV589841 ILR589841 IVN589841 JFJ589841 JPF589841 JZB589841 KIX589841 KST589841 LCP589841 LML589841 LWH589841 MGD589841 MPZ589841 MZV589841 NJR589841 NTN589841 ODJ589841 ONF589841 OXB589841 PGX589841 PQT589841 QAP589841 QKL589841 QUH589841 RED589841 RNZ589841 RXV589841 SHR589841 SRN589841 TBJ589841 TLF589841 TVB589841 UEX589841 UOT589841 UYP589841 VIL589841 VSH589841 WCD589841 WLZ589841 WVV589841 N655377 JJ655377 TF655377 ADB655377 AMX655377 AWT655377 BGP655377 BQL655377 CAH655377 CKD655377 CTZ655377 DDV655377 DNR655377 DXN655377 EHJ655377 ERF655377 FBB655377 FKX655377 FUT655377 GEP655377 GOL655377 GYH655377 HID655377 HRZ655377 IBV655377 ILR655377 IVN655377 JFJ655377 JPF655377 JZB655377 KIX655377 KST655377 LCP655377 LML655377 LWH655377 MGD655377 MPZ655377 MZV655377 NJR655377 NTN655377 ODJ655377 ONF655377 OXB655377 PGX655377 PQT655377 QAP655377 QKL655377 QUH655377 RED655377 RNZ655377 RXV655377 SHR655377 SRN655377 TBJ655377 TLF655377 TVB655377 UEX655377 UOT655377 UYP655377 VIL655377 VSH655377 WCD655377 WLZ655377 WVV655377 N720913 JJ720913 TF720913 ADB720913 AMX720913 AWT720913 BGP720913 BQL720913 CAH720913 CKD720913 CTZ720913 DDV720913 DNR720913 DXN720913 EHJ720913 ERF720913 FBB720913 FKX720913 FUT720913 GEP720913 GOL720913 GYH720913 HID720913 HRZ720913 IBV720913 ILR720913 IVN720913 JFJ720913 JPF720913 JZB720913 KIX720913 KST720913 LCP720913 LML720913 LWH720913 MGD720913 MPZ720913 MZV720913 NJR720913 NTN720913 ODJ720913 ONF720913 OXB720913 PGX720913 PQT720913 QAP720913 QKL720913 QUH720913 RED720913 RNZ720913 RXV720913 SHR720913 SRN720913 TBJ720913 TLF720913 TVB720913 UEX720913 UOT720913 UYP720913 VIL720913 VSH720913 WCD720913 WLZ720913 WVV720913 N786449 JJ786449 TF786449 ADB786449 AMX786449 AWT786449 BGP786449 BQL786449 CAH786449 CKD786449 CTZ786449 DDV786449 DNR786449 DXN786449 EHJ786449 ERF786449 FBB786449 FKX786449 FUT786449 GEP786449 GOL786449 GYH786449 HID786449 HRZ786449 IBV786449 ILR786449 IVN786449 JFJ786449 JPF786449 JZB786449 KIX786449 KST786449 LCP786449 LML786449 LWH786449 MGD786449 MPZ786449 MZV786449 NJR786449 NTN786449 ODJ786449 ONF786449 OXB786449 PGX786449 PQT786449 QAP786449 QKL786449 QUH786449 RED786449 RNZ786449 RXV786449 SHR786449 SRN786449 TBJ786449 TLF786449 TVB786449 UEX786449 UOT786449 UYP786449 VIL786449 VSH786449 WCD786449 WLZ786449 WVV786449 N851985 JJ851985 TF851985 ADB851985 AMX851985 AWT851985 BGP851985 BQL851985 CAH851985 CKD851985 CTZ851985 DDV851985 DNR851985 DXN851985 EHJ851985 ERF851985 FBB851985 FKX851985 FUT851985 GEP851985 GOL851985 GYH851985 HID851985 HRZ851985 IBV851985 ILR851985 IVN851985 JFJ851985 JPF851985 JZB851985 KIX851985 KST851985 LCP851985 LML851985 LWH851985 MGD851985 MPZ851985 MZV851985 NJR851985 NTN851985 ODJ851985 ONF851985 OXB851985 PGX851985 PQT851985 QAP851985 QKL851985 QUH851985 RED851985 RNZ851985 RXV851985 SHR851985 SRN851985 TBJ851985 TLF851985 TVB851985 UEX851985 UOT851985 UYP851985 VIL851985 VSH851985 WCD851985 WLZ851985 WVV851985 N917521 JJ917521 TF917521 ADB917521 AMX917521 AWT917521 BGP917521 BQL917521 CAH917521 CKD917521 CTZ917521 DDV917521 DNR917521 DXN917521 EHJ917521 ERF917521 FBB917521 FKX917521 FUT917521 GEP917521 GOL917521 GYH917521 HID917521 HRZ917521 IBV917521 ILR917521 IVN917521 JFJ917521 JPF917521 JZB917521 KIX917521 KST917521 LCP917521 LML917521 LWH917521 MGD917521 MPZ917521 MZV917521 NJR917521 NTN917521 ODJ917521 ONF917521 OXB917521 PGX917521 PQT917521 QAP917521 QKL917521 QUH917521 RED917521 RNZ917521 RXV917521 SHR917521 SRN917521 TBJ917521 TLF917521 TVB917521 UEX917521 UOT917521 UYP917521 VIL917521 VSH917521 WCD917521 WLZ917521 WVV917521 N983057 JJ983057 TF983057 ADB983057 AMX983057 AWT983057 BGP983057 BQL983057 CAH983057 CKD983057 CTZ983057 DDV983057 DNR983057 DXN983057 EHJ983057 ERF983057 FBB983057 FKX983057 FUT983057 GEP983057 GOL983057 GYH983057 HID983057 HRZ983057 IBV983057 ILR983057 IVN983057 JFJ983057 JPF983057 JZB983057 KIX983057 KST983057 LCP983057 LML983057 LWH983057 MGD983057 MPZ983057 MZV983057 NJR983057 NTN983057 ODJ983057 ONF983057 OXB983057 PGX983057 PQT983057 QAP983057 QKL983057 QUH983057 RED983057 RNZ983057 RXV983057 SHR983057 SRN983057 TBJ983057 TLF983057 TVB983057 UEX983057 UOT983057 UYP983057 VIL983057 VSH983057 WCD983057 WLZ983057 WVV983057 N17:N21 JJ17:JJ21 TF17:TF21 ADB17:ADB21 AMX17:AMX21 AWT17:AWT21 BGP17:BGP21 BQL17:BQL21 CAH17:CAH21 CKD17:CKD21 CTZ17:CTZ21 DDV17:DDV21 DNR17:DNR21 DXN17:DXN21 EHJ17:EHJ21 ERF17:ERF21 FBB17:FBB21 FKX17:FKX21 FUT17:FUT21 GEP17:GEP21 GOL17:GOL21 GYH17:GYH21 HID17:HID21 HRZ17:HRZ21 IBV17:IBV21 ILR17:ILR21 IVN17:IVN21 JFJ17:JFJ21 JPF17:JPF21 JZB17:JZB21 KIX17:KIX21 KST17:KST21 LCP17:LCP21 LML17:LML21 LWH17:LWH21 MGD17:MGD21 MPZ17:MPZ21 MZV17:MZV21 NJR17:NJR21 NTN17:NTN21 ODJ17:ODJ21 ONF17:ONF21 OXB17:OXB21 PGX17:PGX21 PQT17:PQT21 QAP17:QAP21 QKL17:QKL21 QUH17:QUH21 RED17:RED21 RNZ17:RNZ21 RXV17:RXV21 SHR17:SHR21 SRN17:SRN21 TBJ17:TBJ21 TLF17:TLF21 TVB17:TVB21 UEX17:UEX21 UOT17:UOT21 UYP17:UYP21 VIL17:VIL21 VSH17:VSH21 WCD17:WCD21 WLZ17:WLZ21 WVV17:WVV21 N65555:N65559 JJ65555:JJ65559 TF65555:TF65559 ADB65555:ADB65559 AMX65555:AMX65559 AWT65555:AWT65559 BGP65555:BGP65559 BQL65555:BQL65559 CAH65555:CAH65559 CKD65555:CKD65559 CTZ65555:CTZ65559 DDV65555:DDV65559 DNR65555:DNR65559 DXN65555:DXN65559 EHJ65555:EHJ65559 ERF65555:ERF65559 FBB65555:FBB65559 FKX65555:FKX65559 FUT65555:FUT65559 GEP65555:GEP65559 GOL65555:GOL65559 GYH65555:GYH65559 HID65555:HID65559 HRZ65555:HRZ65559 IBV65555:IBV65559 ILR65555:ILR65559 IVN65555:IVN65559 JFJ65555:JFJ65559 JPF65555:JPF65559 JZB65555:JZB65559 KIX65555:KIX65559 KST65555:KST65559 LCP65555:LCP65559 LML65555:LML65559 LWH65555:LWH65559 MGD65555:MGD65559 MPZ65555:MPZ65559 MZV65555:MZV65559 NJR65555:NJR65559 NTN65555:NTN65559 ODJ65555:ODJ65559 ONF65555:ONF65559 OXB65555:OXB65559 PGX65555:PGX65559 PQT65555:PQT65559 QAP65555:QAP65559 QKL65555:QKL65559 QUH65555:QUH65559 RED65555:RED65559 RNZ65555:RNZ65559 RXV65555:RXV65559 SHR65555:SHR65559 SRN65555:SRN65559 TBJ65555:TBJ65559 TLF65555:TLF65559 TVB65555:TVB65559 UEX65555:UEX65559 UOT65555:UOT65559 UYP65555:UYP65559 VIL65555:VIL65559 VSH65555:VSH65559 WCD65555:WCD65559 WLZ65555:WLZ65559 WVV65555:WVV65559 N131091:N131095 JJ131091:JJ131095 TF131091:TF131095 ADB131091:ADB131095 AMX131091:AMX131095 AWT131091:AWT131095 BGP131091:BGP131095 BQL131091:BQL131095 CAH131091:CAH131095 CKD131091:CKD131095 CTZ131091:CTZ131095 DDV131091:DDV131095 DNR131091:DNR131095 DXN131091:DXN131095 EHJ131091:EHJ131095 ERF131091:ERF131095 FBB131091:FBB131095 FKX131091:FKX131095 FUT131091:FUT131095 GEP131091:GEP131095 GOL131091:GOL131095 GYH131091:GYH131095 HID131091:HID131095 HRZ131091:HRZ131095 IBV131091:IBV131095 ILR131091:ILR131095 IVN131091:IVN131095 JFJ131091:JFJ131095 JPF131091:JPF131095 JZB131091:JZB131095 KIX131091:KIX131095 KST131091:KST131095 LCP131091:LCP131095 LML131091:LML131095 LWH131091:LWH131095 MGD131091:MGD131095 MPZ131091:MPZ131095 MZV131091:MZV131095 NJR131091:NJR131095 NTN131091:NTN131095 ODJ131091:ODJ131095 ONF131091:ONF131095 OXB131091:OXB131095 PGX131091:PGX131095 PQT131091:PQT131095 QAP131091:QAP131095 QKL131091:QKL131095 QUH131091:QUH131095 RED131091:RED131095 RNZ131091:RNZ131095 RXV131091:RXV131095 SHR131091:SHR131095 SRN131091:SRN131095 TBJ131091:TBJ131095 TLF131091:TLF131095 TVB131091:TVB131095 UEX131091:UEX131095 UOT131091:UOT131095 UYP131091:UYP131095 VIL131091:VIL131095 VSH131091:VSH131095 WCD131091:WCD131095 WLZ131091:WLZ131095 WVV131091:WVV131095 N196627:N196631 JJ196627:JJ196631 TF196627:TF196631 ADB196627:ADB196631 AMX196627:AMX196631 AWT196627:AWT196631 BGP196627:BGP196631 BQL196627:BQL196631 CAH196627:CAH196631 CKD196627:CKD196631 CTZ196627:CTZ196631 DDV196627:DDV196631 DNR196627:DNR196631 DXN196627:DXN196631 EHJ196627:EHJ196631 ERF196627:ERF196631 FBB196627:FBB196631 FKX196627:FKX196631 FUT196627:FUT196631 GEP196627:GEP196631 GOL196627:GOL196631 GYH196627:GYH196631 HID196627:HID196631 HRZ196627:HRZ196631 IBV196627:IBV196631 ILR196627:ILR196631 IVN196627:IVN196631 JFJ196627:JFJ196631 JPF196627:JPF196631 JZB196627:JZB196631 KIX196627:KIX196631 KST196627:KST196631 LCP196627:LCP196631 LML196627:LML196631 LWH196627:LWH196631 MGD196627:MGD196631 MPZ196627:MPZ196631 MZV196627:MZV196631 NJR196627:NJR196631 NTN196627:NTN196631 ODJ196627:ODJ196631 ONF196627:ONF196631 OXB196627:OXB196631 PGX196627:PGX196631 PQT196627:PQT196631 QAP196627:QAP196631 QKL196627:QKL196631 QUH196627:QUH196631 RED196627:RED196631 RNZ196627:RNZ196631 RXV196627:RXV196631 SHR196627:SHR196631 SRN196627:SRN196631 TBJ196627:TBJ196631 TLF196627:TLF196631 TVB196627:TVB196631 UEX196627:UEX196631 UOT196627:UOT196631 UYP196627:UYP196631 VIL196627:VIL196631 VSH196627:VSH196631 WCD196627:WCD196631 WLZ196627:WLZ196631 WVV196627:WVV196631 N262163:N262167 JJ262163:JJ262167 TF262163:TF262167 ADB262163:ADB262167 AMX262163:AMX262167 AWT262163:AWT262167 BGP262163:BGP262167 BQL262163:BQL262167 CAH262163:CAH262167 CKD262163:CKD262167 CTZ262163:CTZ262167 DDV262163:DDV262167 DNR262163:DNR262167 DXN262163:DXN262167 EHJ262163:EHJ262167 ERF262163:ERF262167 FBB262163:FBB262167 FKX262163:FKX262167 FUT262163:FUT262167 GEP262163:GEP262167 GOL262163:GOL262167 GYH262163:GYH262167 HID262163:HID262167 HRZ262163:HRZ262167 IBV262163:IBV262167 ILR262163:ILR262167 IVN262163:IVN262167 JFJ262163:JFJ262167 JPF262163:JPF262167 JZB262163:JZB262167 KIX262163:KIX262167 KST262163:KST262167 LCP262163:LCP262167 LML262163:LML262167 LWH262163:LWH262167 MGD262163:MGD262167 MPZ262163:MPZ262167 MZV262163:MZV262167 NJR262163:NJR262167 NTN262163:NTN262167 ODJ262163:ODJ262167 ONF262163:ONF262167 OXB262163:OXB262167 PGX262163:PGX262167 PQT262163:PQT262167 QAP262163:QAP262167 QKL262163:QKL262167 QUH262163:QUH262167 RED262163:RED262167 RNZ262163:RNZ262167 RXV262163:RXV262167 SHR262163:SHR262167 SRN262163:SRN262167 TBJ262163:TBJ262167 TLF262163:TLF262167 TVB262163:TVB262167 UEX262163:UEX262167 UOT262163:UOT262167 UYP262163:UYP262167 VIL262163:VIL262167 VSH262163:VSH262167 WCD262163:WCD262167 WLZ262163:WLZ262167 WVV262163:WVV262167 N327699:N327703 JJ327699:JJ327703 TF327699:TF327703 ADB327699:ADB327703 AMX327699:AMX327703 AWT327699:AWT327703 BGP327699:BGP327703 BQL327699:BQL327703 CAH327699:CAH327703 CKD327699:CKD327703 CTZ327699:CTZ327703 DDV327699:DDV327703 DNR327699:DNR327703 DXN327699:DXN327703 EHJ327699:EHJ327703 ERF327699:ERF327703 FBB327699:FBB327703 FKX327699:FKX327703 FUT327699:FUT327703 GEP327699:GEP327703 GOL327699:GOL327703 GYH327699:GYH327703 HID327699:HID327703 HRZ327699:HRZ327703 IBV327699:IBV327703 ILR327699:ILR327703 IVN327699:IVN327703 JFJ327699:JFJ327703 JPF327699:JPF327703 JZB327699:JZB327703 KIX327699:KIX327703 KST327699:KST327703 LCP327699:LCP327703 LML327699:LML327703 LWH327699:LWH327703 MGD327699:MGD327703 MPZ327699:MPZ327703 MZV327699:MZV327703 NJR327699:NJR327703 NTN327699:NTN327703 ODJ327699:ODJ327703 ONF327699:ONF327703 OXB327699:OXB327703 PGX327699:PGX327703 PQT327699:PQT327703 QAP327699:QAP327703 QKL327699:QKL327703 QUH327699:QUH327703 RED327699:RED327703 RNZ327699:RNZ327703 RXV327699:RXV327703 SHR327699:SHR327703 SRN327699:SRN327703 TBJ327699:TBJ327703 TLF327699:TLF327703 TVB327699:TVB327703 UEX327699:UEX327703 UOT327699:UOT327703 UYP327699:UYP327703 VIL327699:VIL327703 VSH327699:VSH327703 WCD327699:WCD327703 WLZ327699:WLZ327703 WVV327699:WVV327703 N393235:N393239 JJ393235:JJ393239 TF393235:TF393239 ADB393235:ADB393239 AMX393235:AMX393239 AWT393235:AWT393239 BGP393235:BGP393239 BQL393235:BQL393239 CAH393235:CAH393239 CKD393235:CKD393239 CTZ393235:CTZ393239 DDV393235:DDV393239 DNR393235:DNR393239 DXN393235:DXN393239 EHJ393235:EHJ393239 ERF393235:ERF393239 FBB393235:FBB393239 FKX393235:FKX393239 FUT393235:FUT393239 GEP393235:GEP393239 GOL393235:GOL393239 GYH393235:GYH393239 HID393235:HID393239 HRZ393235:HRZ393239 IBV393235:IBV393239 ILR393235:ILR393239 IVN393235:IVN393239 JFJ393235:JFJ393239 JPF393235:JPF393239 JZB393235:JZB393239 KIX393235:KIX393239 KST393235:KST393239 LCP393235:LCP393239 LML393235:LML393239 LWH393235:LWH393239 MGD393235:MGD393239 MPZ393235:MPZ393239 MZV393235:MZV393239 NJR393235:NJR393239 NTN393235:NTN393239 ODJ393235:ODJ393239 ONF393235:ONF393239 OXB393235:OXB393239 PGX393235:PGX393239 PQT393235:PQT393239 QAP393235:QAP393239 QKL393235:QKL393239 QUH393235:QUH393239 RED393235:RED393239 RNZ393235:RNZ393239 RXV393235:RXV393239 SHR393235:SHR393239 SRN393235:SRN393239 TBJ393235:TBJ393239 TLF393235:TLF393239 TVB393235:TVB393239 UEX393235:UEX393239 UOT393235:UOT393239 UYP393235:UYP393239 VIL393235:VIL393239 VSH393235:VSH393239 WCD393235:WCD393239 WLZ393235:WLZ393239 WVV393235:WVV393239 N458771:N458775 JJ458771:JJ458775 TF458771:TF458775 ADB458771:ADB458775 AMX458771:AMX458775 AWT458771:AWT458775 BGP458771:BGP458775 BQL458771:BQL458775 CAH458771:CAH458775 CKD458771:CKD458775 CTZ458771:CTZ458775 DDV458771:DDV458775 DNR458771:DNR458775 DXN458771:DXN458775 EHJ458771:EHJ458775 ERF458771:ERF458775 FBB458771:FBB458775 FKX458771:FKX458775 FUT458771:FUT458775 GEP458771:GEP458775 GOL458771:GOL458775 GYH458771:GYH458775 HID458771:HID458775 HRZ458771:HRZ458775 IBV458771:IBV458775 ILR458771:ILR458775 IVN458771:IVN458775 JFJ458771:JFJ458775 JPF458771:JPF458775 JZB458771:JZB458775 KIX458771:KIX458775 KST458771:KST458775 LCP458771:LCP458775 LML458771:LML458775 LWH458771:LWH458775 MGD458771:MGD458775 MPZ458771:MPZ458775 MZV458771:MZV458775 NJR458771:NJR458775 NTN458771:NTN458775 ODJ458771:ODJ458775 ONF458771:ONF458775 OXB458771:OXB458775 PGX458771:PGX458775 PQT458771:PQT458775 QAP458771:QAP458775 QKL458771:QKL458775 QUH458771:QUH458775 RED458771:RED458775 RNZ458771:RNZ458775 RXV458771:RXV458775 SHR458771:SHR458775 SRN458771:SRN458775 TBJ458771:TBJ458775 TLF458771:TLF458775 TVB458771:TVB458775 UEX458771:UEX458775 UOT458771:UOT458775 UYP458771:UYP458775 VIL458771:VIL458775 VSH458771:VSH458775 WCD458771:WCD458775 WLZ458771:WLZ458775 WVV458771:WVV458775 N524307:N524311 JJ524307:JJ524311 TF524307:TF524311 ADB524307:ADB524311 AMX524307:AMX524311 AWT524307:AWT524311 BGP524307:BGP524311 BQL524307:BQL524311 CAH524307:CAH524311 CKD524307:CKD524311 CTZ524307:CTZ524311 DDV524307:DDV524311 DNR524307:DNR524311 DXN524307:DXN524311 EHJ524307:EHJ524311 ERF524307:ERF524311 FBB524307:FBB524311 FKX524307:FKX524311 FUT524307:FUT524311 GEP524307:GEP524311 GOL524307:GOL524311 GYH524307:GYH524311 HID524307:HID524311 HRZ524307:HRZ524311 IBV524307:IBV524311 ILR524307:ILR524311 IVN524307:IVN524311 JFJ524307:JFJ524311 JPF524307:JPF524311 JZB524307:JZB524311 KIX524307:KIX524311 KST524307:KST524311 LCP524307:LCP524311 LML524307:LML524311 LWH524307:LWH524311 MGD524307:MGD524311 MPZ524307:MPZ524311 MZV524307:MZV524311 NJR524307:NJR524311 NTN524307:NTN524311 ODJ524307:ODJ524311 ONF524307:ONF524311 OXB524307:OXB524311 PGX524307:PGX524311 PQT524307:PQT524311 QAP524307:QAP524311 QKL524307:QKL524311 QUH524307:QUH524311 RED524307:RED524311 RNZ524307:RNZ524311 RXV524307:RXV524311 SHR524307:SHR524311 SRN524307:SRN524311 TBJ524307:TBJ524311 TLF524307:TLF524311 TVB524307:TVB524311 UEX524307:UEX524311 UOT524307:UOT524311 UYP524307:UYP524311 VIL524307:VIL524311 VSH524307:VSH524311 WCD524307:WCD524311 WLZ524307:WLZ524311 WVV524307:WVV524311 N589843:N589847 JJ589843:JJ589847 TF589843:TF589847 ADB589843:ADB589847 AMX589843:AMX589847 AWT589843:AWT589847 BGP589843:BGP589847 BQL589843:BQL589847 CAH589843:CAH589847 CKD589843:CKD589847 CTZ589843:CTZ589847 DDV589843:DDV589847 DNR589843:DNR589847 DXN589843:DXN589847 EHJ589843:EHJ589847 ERF589843:ERF589847 FBB589843:FBB589847 FKX589843:FKX589847 FUT589843:FUT589847 GEP589843:GEP589847 GOL589843:GOL589847 GYH589843:GYH589847 HID589843:HID589847 HRZ589843:HRZ589847 IBV589843:IBV589847 ILR589843:ILR589847 IVN589843:IVN589847 JFJ589843:JFJ589847 JPF589843:JPF589847 JZB589843:JZB589847 KIX589843:KIX589847 KST589843:KST589847 LCP589843:LCP589847 LML589843:LML589847 LWH589843:LWH589847 MGD589843:MGD589847 MPZ589843:MPZ589847 MZV589843:MZV589847 NJR589843:NJR589847 NTN589843:NTN589847 ODJ589843:ODJ589847 ONF589843:ONF589847 OXB589843:OXB589847 PGX589843:PGX589847 PQT589843:PQT589847 QAP589843:QAP589847 QKL589843:QKL589847 QUH589843:QUH589847 RED589843:RED589847 RNZ589843:RNZ589847 RXV589843:RXV589847 SHR589843:SHR589847 SRN589843:SRN589847 TBJ589843:TBJ589847 TLF589843:TLF589847 TVB589843:TVB589847 UEX589843:UEX589847 UOT589843:UOT589847 UYP589843:UYP589847 VIL589843:VIL589847 VSH589843:VSH589847 WCD589843:WCD589847 WLZ589843:WLZ589847 WVV589843:WVV589847 N655379:N655383 JJ655379:JJ655383 TF655379:TF655383 ADB655379:ADB655383 AMX655379:AMX655383 AWT655379:AWT655383 BGP655379:BGP655383 BQL655379:BQL655383 CAH655379:CAH655383 CKD655379:CKD655383 CTZ655379:CTZ655383 DDV655379:DDV655383 DNR655379:DNR655383 DXN655379:DXN655383 EHJ655379:EHJ655383 ERF655379:ERF655383 FBB655379:FBB655383 FKX655379:FKX655383 FUT655379:FUT655383 GEP655379:GEP655383 GOL655379:GOL655383 GYH655379:GYH655383 HID655379:HID655383 HRZ655379:HRZ655383 IBV655379:IBV655383 ILR655379:ILR655383 IVN655379:IVN655383 JFJ655379:JFJ655383 JPF655379:JPF655383 JZB655379:JZB655383 KIX655379:KIX655383 KST655379:KST655383 LCP655379:LCP655383 LML655379:LML655383 LWH655379:LWH655383 MGD655379:MGD655383 MPZ655379:MPZ655383 MZV655379:MZV655383 NJR655379:NJR655383 NTN655379:NTN655383 ODJ655379:ODJ655383 ONF655379:ONF655383 OXB655379:OXB655383 PGX655379:PGX655383 PQT655379:PQT655383 QAP655379:QAP655383 QKL655379:QKL655383 QUH655379:QUH655383 RED655379:RED655383 RNZ655379:RNZ655383 RXV655379:RXV655383 SHR655379:SHR655383 SRN655379:SRN655383 TBJ655379:TBJ655383 TLF655379:TLF655383 TVB655379:TVB655383 UEX655379:UEX655383 UOT655379:UOT655383 UYP655379:UYP655383 VIL655379:VIL655383 VSH655379:VSH655383 WCD655379:WCD655383 WLZ655379:WLZ655383 WVV655379:WVV655383 N720915:N720919 JJ720915:JJ720919 TF720915:TF720919 ADB720915:ADB720919 AMX720915:AMX720919 AWT720915:AWT720919 BGP720915:BGP720919 BQL720915:BQL720919 CAH720915:CAH720919 CKD720915:CKD720919 CTZ720915:CTZ720919 DDV720915:DDV720919 DNR720915:DNR720919 DXN720915:DXN720919 EHJ720915:EHJ720919 ERF720915:ERF720919 FBB720915:FBB720919 FKX720915:FKX720919 FUT720915:FUT720919 GEP720915:GEP720919 GOL720915:GOL720919 GYH720915:GYH720919 HID720915:HID720919 HRZ720915:HRZ720919 IBV720915:IBV720919 ILR720915:ILR720919 IVN720915:IVN720919 JFJ720915:JFJ720919 JPF720915:JPF720919 JZB720915:JZB720919 KIX720915:KIX720919 KST720915:KST720919 LCP720915:LCP720919 LML720915:LML720919 LWH720915:LWH720919 MGD720915:MGD720919 MPZ720915:MPZ720919 MZV720915:MZV720919 NJR720915:NJR720919 NTN720915:NTN720919 ODJ720915:ODJ720919 ONF720915:ONF720919 OXB720915:OXB720919 PGX720915:PGX720919 PQT720915:PQT720919 QAP720915:QAP720919 QKL720915:QKL720919 QUH720915:QUH720919 RED720915:RED720919 RNZ720915:RNZ720919 RXV720915:RXV720919 SHR720915:SHR720919 SRN720915:SRN720919 TBJ720915:TBJ720919 TLF720915:TLF720919 TVB720915:TVB720919 UEX720915:UEX720919 UOT720915:UOT720919 UYP720915:UYP720919 VIL720915:VIL720919 VSH720915:VSH720919 WCD720915:WCD720919 WLZ720915:WLZ720919 WVV720915:WVV720919 N786451:N786455 JJ786451:JJ786455 TF786451:TF786455 ADB786451:ADB786455 AMX786451:AMX786455 AWT786451:AWT786455 BGP786451:BGP786455 BQL786451:BQL786455 CAH786451:CAH786455 CKD786451:CKD786455 CTZ786451:CTZ786455 DDV786451:DDV786455 DNR786451:DNR786455 DXN786451:DXN786455 EHJ786451:EHJ786455 ERF786451:ERF786455 FBB786451:FBB786455 FKX786451:FKX786455 FUT786451:FUT786455 GEP786451:GEP786455 GOL786451:GOL786455 GYH786451:GYH786455 HID786451:HID786455 HRZ786451:HRZ786455 IBV786451:IBV786455 ILR786451:ILR786455 IVN786451:IVN786455 JFJ786451:JFJ786455 JPF786451:JPF786455 JZB786451:JZB786455 KIX786451:KIX786455 KST786451:KST786455 LCP786451:LCP786455 LML786451:LML786455 LWH786451:LWH786455 MGD786451:MGD786455 MPZ786451:MPZ786455 MZV786451:MZV786455 NJR786451:NJR786455 NTN786451:NTN786455 ODJ786451:ODJ786455 ONF786451:ONF786455 OXB786451:OXB786455 PGX786451:PGX786455 PQT786451:PQT786455 QAP786451:QAP786455 QKL786451:QKL786455 QUH786451:QUH786455 RED786451:RED786455 RNZ786451:RNZ786455 RXV786451:RXV786455 SHR786451:SHR786455 SRN786451:SRN786455 TBJ786451:TBJ786455 TLF786451:TLF786455 TVB786451:TVB786455 UEX786451:UEX786455 UOT786451:UOT786455 UYP786451:UYP786455 VIL786451:VIL786455 VSH786451:VSH786455 WCD786451:WCD786455 WLZ786451:WLZ786455 WVV786451:WVV786455 N851987:N851991 JJ851987:JJ851991 TF851987:TF851991 ADB851987:ADB851991 AMX851987:AMX851991 AWT851987:AWT851991 BGP851987:BGP851991 BQL851987:BQL851991 CAH851987:CAH851991 CKD851987:CKD851991 CTZ851987:CTZ851991 DDV851987:DDV851991 DNR851987:DNR851991 DXN851987:DXN851991 EHJ851987:EHJ851991 ERF851987:ERF851991 FBB851987:FBB851991 FKX851987:FKX851991 FUT851987:FUT851991 GEP851987:GEP851991 GOL851987:GOL851991 GYH851987:GYH851991 HID851987:HID851991 HRZ851987:HRZ851991 IBV851987:IBV851991 ILR851987:ILR851991 IVN851987:IVN851991 JFJ851987:JFJ851991 JPF851987:JPF851991 JZB851987:JZB851991 KIX851987:KIX851991 KST851987:KST851991 LCP851987:LCP851991 LML851987:LML851991 LWH851987:LWH851991 MGD851987:MGD851991 MPZ851987:MPZ851991 MZV851987:MZV851991 NJR851987:NJR851991 NTN851987:NTN851991 ODJ851987:ODJ851991 ONF851987:ONF851991 OXB851987:OXB851991 PGX851987:PGX851991 PQT851987:PQT851991 QAP851987:QAP851991 QKL851987:QKL851991 QUH851987:QUH851991 RED851987:RED851991 RNZ851987:RNZ851991 RXV851987:RXV851991 SHR851987:SHR851991 SRN851987:SRN851991 TBJ851987:TBJ851991 TLF851987:TLF851991 TVB851987:TVB851991 UEX851987:UEX851991 UOT851987:UOT851991 UYP851987:UYP851991 VIL851987:VIL851991 VSH851987:VSH851991 WCD851987:WCD851991 WLZ851987:WLZ851991 WVV851987:WVV851991 N917523:N917527 JJ917523:JJ917527 TF917523:TF917527 ADB917523:ADB917527 AMX917523:AMX917527 AWT917523:AWT917527 BGP917523:BGP917527 BQL917523:BQL917527 CAH917523:CAH917527 CKD917523:CKD917527 CTZ917523:CTZ917527 DDV917523:DDV917527 DNR917523:DNR917527 DXN917523:DXN917527 EHJ917523:EHJ917527 ERF917523:ERF917527 FBB917523:FBB917527 FKX917523:FKX917527 FUT917523:FUT917527 GEP917523:GEP917527 GOL917523:GOL917527 GYH917523:GYH917527 HID917523:HID917527 HRZ917523:HRZ917527 IBV917523:IBV917527 ILR917523:ILR917527 IVN917523:IVN917527 JFJ917523:JFJ917527 JPF917523:JPF917527 JZB917523:JZB917527 KIX917523:KIX917527 KST917523:KST917527 LCP917523:LCP917527 LML917523:LML917527 LWH917523:LWH917527 MGD917523:MGD917527 MPZ917523:MPZ917527 MZV917523:MZV917527 NJR917523:NJR917527 NTN917523:NTN917527 ODJ917523:ODJ917527 ONF917523:ONF917527 OXB917523:OXB917527 PGX917523:PGX917527 PQT917523:PQT917527 QAP917523:QAP917527 QKL917523:QKL917527 QUH917523:QUH917527 RED917523:RED917527 RNZ917523:RNZ917527 RXV917523:RXV917527 SHR917523:SHR917527 SRN917523:SRN917527 TBJ917523:TBJ917527 TLF917523:TLF917527 TVB917523:TVB917527 UEX917523:UEX917527 UOT917523:UOT917527 UYP917523:UYP917527 VIL917523:VIL917527 VSH917523:VSH917527 WCD917523:WCD917527 WLZ917523:WLZ917527 WVV917523:WVV917527 N983059:N983063 JJ983059:JJ983063 TF983059:TF983063 ADB983059:ADB983063 AMX983059:AMX983063 AWT983059:AWT983063 BGP983059:BGP983063 BQL983059:BQL983063 CAH983059:CAH983063 CKD983059:CKD983063 CTZ983059:CTZ983063 DDV983059:DDV983063 DNR983059:DNR983063 DXN983059:DXN983063 EHJ983059:EHJ983063 ERF983059:ERF983063 FBB983059:FBB983063 FKX983059:FKX983063 FUT983059:FUT983063 GEP983059:GEP983063 GOL983059:GOL983063 GYH983059:GYH983063 HID983059:HID983063 HRZ983059:HRZ983063 IBV983059:IBV983063 ILR983059:ILR983063 IVN983059:IVN983063 JFJ983059:JFJ983063 JPF983059:JPF983063 JZB983059:JZB983063 KIX983059:KIX983063 KST983059:KST983063 LCP983059:LCP983063 LML983059:LML983063 LWH983059:LWH983063 MGD983059:MGD983063 MPZ983059:MPZ983063 MZV983059:MZV983063 NJR983059:NJR983063 NTN983059:NTN983063 ODJ983059:ODJ983063 ONF983059:ONF983063 OXB983059:OXB983063 PGX983059:PGX983063 PQT983059:PQT983063 QAP983059:QAP983063 QKL983059:QKL983063 QUH983059:QUH983063 RED983059:RED983063 RNZ983059:RNZ983063 RXV983059:RXV983063 SHR983059:SHR983063 SRN983059:SRN983063 TBJ983059:TBJ983063 TLF983059:TLF983063 TVB983059:TVB983063 UEX983059:UEX983063 UOT983059:UOT983063 UYP983059:UYP983063 VIL983059:VIL983063 VSH983059:VSH983063 WCD983059:WCD983063 WLZ983059:WLZ983063 WVV983059:WVV983063 N50:N52 JJ50:JJ52 TF50:TF52 ADB50:ADB52 AMX50:AMX52 AWT50:AWT52 BGP50:BGP52 BQL50:BQL52 CAH50:CAH52 CKD50:CKD52 CTZ50:CTZ52 DDV50:DDV52 DNR50:DNR52 DXN50:DXN52 EHJ50:EHJ52 ERF50:ERF52 FBB50:FBB52 FKX50:FKX52 FUT50:FUT52 GEP50:GEP52 GOL50:GOL52 GYH50:GYH52 HID50:HID52 HRZ50:HRZ52 IBV50:IBV52 ILR50:ILR52 IVN50:IVN52 JFJ50:JFJ52 JPF50:JPF52 JZB50:JZB52 KIX50:KIX52 KST50:KST52 LCP50:LCP52 LML50:LML52 LWH50:LWH52 MGD50:MGD52 MPZ50:MPZ52 MZV50:MZV52 NJR50:NJR52 NTN50:NTN52 ODJ50:ODJ52 ONF50:ONF52 OXB50:OXB52 PGX50:PGX52 PQT50:PQT52 QAP50:QAP52 QKL50:QKL52 QUH50:QUH52 RED50:RED52 RNZ50:RNZ52 RXV50:RXV52 SHR50:SHR52 SRN50:SRN52 TBJ50:TBJ52 TLF50:TLF52 TVB50:TVB52 UEX50:UEX52 UOT50:UOT52 UYP50:UYP52 VIL50:VIL52 VSH50:VSH52 WCD50:WCD52 WLZ50:WLZ52 WVV50:WVV52 N87 JJ87 TF87 ADB87 AMX87 AWT87 BGP87 BQL87 CAH87 CKD87 CTZ87 DDV87 DNR87 DXN87 EHJ87 ERF87 FBB87 FKX87 FUT87 GEP87 GOL87 GYH87 HID87 HRZ87 IBV87 ILR87 IVN87 JFJ87 JPF87 JZB87 KIX87 KST87 LCP87 LML87 LWH87 MGD87 MPZ87 MZV87 NJR87 NTN87 ODJ87 ONF87 OXB87 PGX87 PQT87 QAP87 QKL87 QUH87 RED87 RNZ87 RXV87 SHR87 SRN87 TBJ87 TLF87 TVB87 UEX87 UOT87 UYP87 VIL87 VSH87 WCD87 WLZ87 WVV87 N132:N136 JJ132:JJ136 TF132:TF136 ADB132:ADB136 AMX132:AMX136 AWT132:AWT136 BGP132:BGP136 BQL132:BQL136 CAH132:CAH136 CKD132:CKD136 CTZ132:CTZ136 DDV132:DDV136 DNR132:DNR136 DXN132:DXN136 EHJ132:EHJ136 ERF132:ERF136 FBB132:FBB136 FKX132:FKX136 FUT132:FUT136 GEP132:GEP136 GOL132:GOL136 GYH132:GYH136 HID132:HID136 HRZ132:HRZ136 IBV132:IBV136 ILR132:ILR136 IVN132:IVN136 JFJ132:JFJ136 JPF132:JPF136 JZB132:JZB136 KIX132:KIX136 KST132:KST136 LCP132:LCP136 LML132:LML136 LWH132:LWH136 MGD132:MGD136 MPZ132:MPZ136 MZV132:MZV136 NJR132:NJR136 NTN132:NTN136 ODJ132:ODJ136 ONF132:ONF136 OXB132:OXB136 PGX132:PGX136 PQT132:PQT136 QAP132:QAP136 QKL132:QKL136 QUH132:QUH136 RED132:RED136 RNZ132:RNZ136 RXV132:RXV136 SHR132:SHR136 SRN132:SRN136 TBJ132:TBJ136 TLF132:TLF136 TVB132:TVB136 UEX132:UEX136 UOT132:UOT136 UYP132:UYP136 VIL132:VIL136 VSH132:VSH136 WCD132:WCD136 WLZ132:WLZ136 WVV132:WVV136 N120 JJ120 TF120 ADB120 AMX120 AWT120 BGP120 BQL120 CAH120 CKD120 CTZ120 DDV120 DNR120 DXN120 EHJ120 ERF120 FBB120 FKX120 FUT120 GEP120 GOL120 GYH120 HID120 HRZ120 IBV120 ILR120 IVN120 JFJ120 JPF120 JZB120 KIX120 KST120 LCP120 LML120 LWH120 MGD120 MPZ120 MZV120 NJR120 NTN120 ODJ120 ONF120 OXB120 PGX120 PQT120 QAP120 QKL120 QUH120 RED120 RNZ120 RXV120 SHR120 SRN120 TBJ120 TLF120 TVB120 UEX120 UOT120 UYP120 VIL120 VSH120 WCD120 WLZ120 WVV120 N124 JJ124 TF124 ADB124 AMX124 AWT124 BGP124 BQL124 CAH124 CKD124 CTZ124 DDV124 DNR124 DXN124 EHJ124 ERF124 FBB124 FKX124 FUT124 GEP124 GOL124 GYH124 HID124 HRZ124 IBV124 ILR124 IVN124 JFJ124 JPF124 JZB124 KIX124 KST124 LCP124 LML124 LWH124 MGD124 MPZ124 MZV124 NJR124 NTN124 ODJ124 ONF124 OXB124 PGX124 PQT124 QAP124 QKL124 QUH124 RED124 RNZ124 RXV124 SHR124 SRN124 TBJ124 TLF124 TVB124 UEX124 UOT124 UYP124 VIL124 VSH124 WCD124 WLZ124 WVV124 N128 JJ128 TF128 ADB128 AMX128 AWT128 BGP128 BQL128 CAH128 CKD128 CTZ128 DDV128 DNR128 DXN128 EHJ128 ERF128 FBB128 FKX128 FUT128 GEP128 GOL128 GYH128 HID128 HRZ128 IBV128 ILR128 IVN128 JFJ128 JPF128 JZB128 KIX128 KST128 LCP128 LML128 LWH128 MGD128 MPZ128 MZV128 NJR128 NTN128 ODJ128 ONF128 OXB128 PGX128 PQT128 QAP128 QKL128 QUH128 RED128 RNZ128 RXV128 SHR128 SRN128 TBJ128 TLF128 TVB128 UEX128 UOT128 UYP128 VIL128 VSH128 WCD128 WLZ128 WVV128 N190 JJ190 TF190 ADB190 AMX190 AWT190 BGP190 BQL190 CAH190 CKD190 CTZ190 DDV190 DNR190 DXN190 EHJ190 ERF190 FBB190 FKX190 FUT190 GEP190 GOL190 GYH190 HID190 HRZ190 IBV190 ILR190 IVN190 JFJ190 JPF190 JZB190 KIX190 KST190 LCP190 LML190 LWH190 MGD190 MPZ190 MZV190 NJR190 NTN190 ODJ190 ONF190 OXB190 PGX190 PQT190 QAP190 QKL190 QUH190 RED190 RNZ190 RXV190 SHR190 SRN190 TBJ190 TLF190 TVB190 UEX190 UOT190 UYP190 VIL190 VSH190 WCD190 WLZ190 WVV190">
      <formula1>0</formula1>
    </dataValidation>
    <dataValidation type="decimal" operator="greaterThan" allowBlank="1" showErrorMessage="1" sqref="AA14 JW14 TS14 ADO14 ANK14 AXG14 BHC14 BQY14 CAU14 CKQ14 CUM14 DEI14 DOE14 DYA14 EHW14 ERS14 FBO14 FLK14 FVG14 GFC14 GOY14 GYU14 HIQ14 HSM14 ICI14 IME14 IWA14 JFW14 JPS14 JZO14 KJK14 KTG14 LDC14 LMY14 LWU14 MGQ14 MQM14 NAI14 NKE14 NUA14 ODW14 ONS14 OXO14 PHK14 PRG14 QBC14 QKY14 QUU14 REQ14 ROM14 RYI14 SIE14 SSA14 TBW14 TLS14 TVO14 UFK14 UPG14 UZC14 VIY14 VSU14 WCQ14 WMM14 WWI14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N917543:N917551 JJ917543:JJ917551 TF917543:TF917551 ADB917543:ADB917551 AMX917543:AMX917551 AWT917543:AWT917551 BGP917543:BGP917551 BQL917543:BQL917551 CAH917543:CAH917551 CKD917543:CKD917551 CTZ917543:CTZ917551 DDV917543:DDV917551 DNR917543:DNR917551 DXN917543:DXN917551 EHJ917543:EHJ917551 ERF917543:ERF917551 FBB917543:FBB917551 FKX917543:FKX917551 FUT917543:FUT917551 GEP917543:GEP917551 GOL917543:GOL917551 GYH917543:GYH917551 HID917543:HID917551 HRZ917543:HRZ917551 IBV917543:IBV917551 ILR917543:ILR917551 IVN917543:IVN917551 JFJ917543:JFJ917551 JPF917543:JPF917551 JZB917543:JZB917551 KIX917543:KIX917551 KST917543:KST917551 LCP917543:LCP917551 LML917543:LML917551 LWH917543:LWH917551 MGD917543:MGD917551 MPZ917543:MPZ917551 MZV917543:MZV917551 NJR917543:NJR917551 NTN917543:NTN917551 ODJ917543:ODJ917551 ONF917543:ONF917551 OXB917543:OXB917551 PGX917543:PGX917551 PQT917543:PQT917551 QAP917543:QAP917551 QKL917543:QKL917551 QUH917543:QUH917551 RED917543:RED917551 RNZ917543:RNZ917551 RXV917543:RXV917551 SHR917543:SHR917551 SRN917543:SRN917551 TBJ917543:TBJ917551 TLF917543:TLF917551 TVB917543:TVB917551 UEX917543:UEX917551 UOT917543:UOT917551 UYP917543:UYP917551 VIL917543:VIL917551 VSH917543:VSH917551 WCD917543:WCD917551 WLZ917543:WLZ917551 WVV917543:WVV917551 J65575:J65583 JF65575:JF65583 TB65575:TB65583 ACX65575:ACX65583 AMT65575:AMT65583 AWP65575:AWP65583 BGL65575:BGL65583 BQH65575:BQH65583 CAD65575:CAD65583 CJZ65575:CJZ65583 CTV65575:CTV65583 DDR65575:DDR65583 DNN65575:DNN65583 DXJ65575:DXJ65583 EHF65575:EHF65583 ERB65575:ERB65583 FAX65575:FAX65583 FKT65575:FKT65583 FUP65575:FUP65583 GEL65575:GEL65583 GOH65575:GOH65583 GYD65575:GYD65583 HHZ65575:HHZ65583 HRV65575:HRV65583 IBR65575:IBR65583 ILN65575:ILN65583 IVJ65575:IVJ65583 JFF65575:JFF65583 JPB65575:JPB65583 JYX65575:JYX65583 KIT65575:KIT65583 KSP65575:KSP65583 LCL65575:LCL65583 LMH65575:LMH65583 LWD65575:LWD65583 MFZ65575:MFZ65583 MPV65575:MPV65583 MZR65575:MZR65583 NJN65575:NJN65583 NTJ65575:NTJ65583 ODF65575:ODF65583 ONB65575:ONB65583 OWX65575:OWX65583 PGT65575:PGT65583 PQP65575:PQP65583 QAL65575:QAL65583 QKH65575:QKH65583 QUD65575:QUD65583 RDZ65575:RDZ65583 RNV65575:RNV65583 RXR65575:RXR65583 SHN65575:SHN65583 SRJ65575:SRJ65583 TBF65575:TBF65583 TLB65575:TLB65583 TUX65575:TUX65583 UET65575:UET65583 UOP65575:UOP65583 UYL65575:UYL65583 VIH65575:VIH65583 VSD65575:VSD65583 WBZ65575:WBZ65583 WLV65575:WLV65583 WVR65575:WVR65583 J131111:J131119 JF131111:JF131119 TB131111:TB131119 ACX131111:ACX131119 AMT131111:AMT131119 AWP131111:AWP131119 BGL131111:BGL131119 BQH131111:BQH131119 CAD131111:CAD131119 CJZ131111:CJZ131119 CTV131111:CTV131119 DDR131111:DDR131119 DNN131111:DNN131119 DXJ131111:DXJ131119 EHF131111:EHF131119 ERB131111:ERB131119 FAX131111:FAX131119 FKT131111:FKT131119 FUP131111:FUP131119 GEL131111:GEL131119 GOH131111:GOH131119 GYD131111:GYD131119 HHZ131111:HHZ131119 HRV131111:HRV131119 IBR131111:IBR131119 ILN131111:ILN131119 IVJ131111:IVJ131119 JFF131111:JFF131119 JPB131111:JPB131119 JYX131111:JYX131119 KIT131111:KIT131119 KSP131111:KSP131119 LCL131111:LCL131119 LMH131111:LMH131119 LWD131111:LWD131119 MFZ131111:MFZ131119 MPV131111:MPV131119 MZR131111:MZR131119 NJN131111:NJN131119 NTJ131111:NTJ131119 ODF131111:ODF131119 ONB131111:ONB131119 OWX131111:OWX131119 PGT131111:PGT131119 PQP131111:PQP131119 QAL131111:QAL131119 QKH131111:QKH131119 QUD131111:QUD131119 RDZ131111:RDZ131119 RNV131111:RNV131119 RXR131111:RXR131119 SHN131111:SHN131119 SRJ131111:SRJ131119 TBF131111:TBF131119 TLB131111:TLB131119 TUX131111:TUX131119 UET131111:UET131119 UOP131111:UOP131119 UYL131111:UYL131119 VIH131111:VIH131119 VSD131111:VSD131119 WBZ131111:WBZ131119 WLV131111:WLV131119 WVR131111:WVR131119 J196647:J196655 JF196647:JF196655 TB196647:TB196655 ACX196647:ACX196655 AMT196647:AMT196655 AWP196647:AWP196655 BGL196647:BGL196655 BQH196647:BQH196655 CAD196647:CAD196655 CJZ196647:CJZ196655 CTV196647:CTV196655 DDR196647:DDR196655 DNN196647:DNN196655 DXJ196647:DXJ196655 EHF196647:EHF196655 ERB196647:ERB196655 FAX196647:FAX196655 FKT196647:FKT196655 FUP196647:FUP196655 GEL196647:GEL196655 GOH196647:GOH196655 GYD196647:GYD196655 HHZ196647:HHZ196655 HRV196647:HRV196655 IBR196647:IBR196655 ILN196647:ILN196655 IVJ196647:IVJ196655 JFF196647:JFF196655 JPB196647:JPB196655 JYX196647:JYX196655 KIT196647:KIT196655 KSP196647:KSP196655 LCL196647:LCL196655 LMH196647:LMH196655 LWD196647:LWD196655 MFZ196647:MFZ196655 MPV196647:MPV196655 MZR196647:MZR196655 NJN196647:NJN196655 NTJ196647:NTJ196655 ODF196647:ODF196655 ONB196647:ONB196655 OWX196647:OWX196655 PGT196647:PGT196655 PQP196647:PQP196655 QAL196647:QAL196655 QKH196647:QKH196655 QUD196647:QUD196655 RDZ196647:RDZ196655 RNV196647:RNV196655 RXR196647:RXR196655 SHN196647:SHN196655 SRJ196647:SRJ196655 TBF196647:TBF196655 TLB196647:TLB196655 TUX196647:TUX196655 UET196647:UET196655 UOP196647:UOP196655 UYL196647:UYL196655 VIH196647:VIH196655 VSD196647:VSD196655 WBZ196647:WBZ196655 WLV196647:WLV196655 WVR196647:WVR196655 J262183:J262191 JF262183:JF262191 TB262183:TB262191 ACX262183:ACX262191 AMT262183:AMT262191 AWP262183:AWP262191 BGL262183:BGL262191 BQH262183:BQH262191 CAD262183:CAD262191 CJZ262183:CJZ262191 CTV262183:CTV262191 DDR262183:DDR262191 DNN262183:DNN262191 DXJ262183:DXJ262191 EHF262183:EHF262191 ERB262183:ERB262191 FAX262183:FAX262191 FKT262183:FKT262191 FUP262183:FUP262191 GEL262183:GEL262191 GOH262183:GOH262191 GYD262183:GYD262191 HHZ262183:HHZ262191 HRV262183:HRV262191 IBR262183:IBR262191 ILN262183:ILN262191 IVJ262183:IVJ262191 JFF262183:JFF262191 JPB262183:JPB262191 JYX262183:JYX262191 KIT262183:KIT262191 KSP262183:KSP262191 LCL262183:LCL262191 LMH262183:LMH262191 LWD262183:LWD262191 MFZ262183:MFZ262191 MPV262183:MPV262191 MZR262183:MZR262191 NJN262183:NJN262191 NTJ262183:NTJ262191 ODF262183:ODF262191 ONB262183:ONB262191 OWX262183:OWX262191 PGT262183:PGT262191 PQP262183:PQP262191 QAL262183:QAL262191 QKH262183:QKH262191 QUD262183:QUD262191 RDZ262183:RDZ262191 RNV262183:RNV262191 RXR262183:RXR262191 SHN262183:SHN262191 SRJ262183:SRJ262191 TBF262183:TBF262191 TLB262183:TLB262191 TUX262183:TUX262191 UET262183:UET262191 UOP262183:UOP262191 UYL262183:UYL262191 VIH262183:VIH262191 VSD262183:VSD262191 WBZ262183:WBZ262191 WLV262183:WLV262191 WVR262183:WVR262191 J327719:J327727 JF327719:JF327727 TB327719:TB327727 ACX327719:ACX327727 AMT327719:AMT327727 AWP327719:AWP327727 BGL327719:BGL327727 BQH327719:BQH327727 CAD327719:CAD327727 CJZ327719:CJZ327727 CTV327719:CTV327727 DDR327719:DDR327727 DNN327719:DNN327727 DXJ327719:DXJ327727 EHF327719:EHF327727 ERB327719:ERB327727 FAX327719:FAX327727 FKT327719:FKT327727 FUP327719:FUP327727 GEL327719:GEL327727 GOH327719:GOH327727 GYD327719:GYD327727 HHZ327719:HHZ327727 HRV327719:HRV327727 IBR327719:IBR327727 ILN327719:ILN327727 IVJ327719:IVJ327727 JFF327719:JFF327727 JPB327719:JPB327727 JYX327719:JYX327727 KIT327719:KIT327727 KSP327719:KSP327727 LCL327719:LCL327727 LMH327719:LMH327727 LWD327719:LWD327727 MFZ327719:MFZ327727 MPV327719:MPV327727 MZR327719:MZR327727 NJN327719:NJN327727 NTJ327719:NTJ327727 ODF327719:ODF327727 ONB327719:ONB327727 OWX327719:OWX327727 PGT327719:PGT327727 PQP327719:PQP327727 QAL327719:QAL327727 QKH327719:QKH327727 QUD327719:QUD327727 RDZ327719:RDZ327727 RNV327719:RNV327727 RXR327719:RXR327727 SHN327719:SHN327727 SRJ327719:SRJ327727 TBF327719:TBF327727 TLB327719:TLB327727 TUX327719:TUX327727 UET327719:UET327727 UOP327719:UOP327727 UYL327719:UYL327727 VIH327719:VIH327727 VSD327719:VSD327727 WBZ327719:WBZ327727 WLV327719:WLV327727 WVR327719:WVR327727 J393255:J393263 JF393255:JF393263 TB393255:TB393263 ACX393255:ACX393263 AMT393255:AMT393263 AWP393255:AWP393263 BGL393255:BGL393263 BQH393255:BQH393263 CAD393255:CAD393263 CJZ393255:CJZ393263 CTV393255:CTV393263 DDR393255:DDR393263 DNN393255:DNN393263 DXJ393255:DXJ393263 EHF393255:EHF393263 ERB393255:ERB393263 FAX393255:FAX393263 FKT393255:FKT393263 FUP393255:FUP393263 GEL393255:GEL393263 GOH393255:GOH393263 GYD393255:GYD393263 HHZ393255:HHZ393263 HRV393255:HRV393263 IBR393255:IBR393263 ILN393255:ILN393263 IVJ393255:IVJ393263 JFF393255:JFF393263 JPB393255:JPB393263 JYX393255:JYX393263 KIT393255:KIT393263 KSP393255:KSP393263 LCL393255:LCL393263 LMH393255:LMH393263 LWD393255:LWD393263 MFZ393255:MFZ393263 MPV393255:MPV393263 MZR393255:MZR393263 NJN393255:NJN393263 NTJ393255:NTJ393263 ODF393255:ODF393263 ONB393255:ONB393263 OWX393255:OWX393263 PGT393255:PGT393263 PQP393255:PQP393263 QAL393255:QAL393263 QKH393255:QKH393263 QUD393255:QUD393263 RDZ393255:RDZ393263 RNV393255:RNV393263 RXR393255:RXR393263 SHN393255:SHN393263 SRJ393255:SRJ393263 TBF393255:TBF393263 TLB393255:TLB393263 TUX393255:TUX393263 UET393255:UET393263 UOP393255:UOP393263 UYL393255:UYL393263 VIH393255:VIH393263 VSD393255:VSD393263 WBZ393255:WBZ393263 WLV393255:WLV393263 WVR393255:WVR393263 J458791:J458799 JF458791:JF458799 TB458791:TB458799 ACX458791:ACX458799 AMT458791:AMT458799 AWP458791:AWP458799 BGL458791:BGL458799 BQH458791:BQH458799 CAD458791:CAD458799 CJZ458791:CJZ458799 CTV458791:CTV458799 DDR458791:DDR458799 DNN458791:DNN458799 DXJ458791:DXJ458799 EHF458791:EHF458799 ERB458791:ERB458799 FAX458791:FAX458799 FKT458791:FKT458799 FUP458791:FUP458799 GEL458791:GEL458799 GOH458791:GOH458799 GYD458791:GYD458799 HHZ458791:HHZ458799 HRV458791:HRV458799 IBR458791:IBR458799 ILN458791:ILN458799 IVJ458791:IVJ458799 JFF458791:JFF458799 JPB458791:JPB458799 JYX458791:JYX458799 KIT458791:KIT458799 KSP458791:KSP458799 LCL458791:LCL458799 LMH458791:LMH458799 LWD458791:LWD458799 MFZ458791:MFZ458799 MPV458791:MPV458799 MZR458791:MZR458799 NJN458791:NJN458799 NTJ458791:NTJ458799 ODF458791:ODF458799 ONB458791:ONB458799 OWX458791:OWX458799 PGT458791:PGT458799 PQP458791:PQP458799 QAL458791:QAL458799 QKH458791:QKH458799 QUD458791:QUD458799 RDZ458791:RDZ458799 RNV458791:RNV458799 RXR458791:RXR458799 SHN458791:SHN458799 SRJ458791:SRJ458799 TBF458791:TBF458799 TLB458791:TLB458799 TUX458791:TUX458799 UET458791:UET458799 UOP458791:UOP458799 UYL458791:UYL458799 VIH458791:VIH458799 VSD458791:VSD458799 WBZ458791:WBZ458799 WLV458791:WLV458799 WVR458791:WVR458799 J524327:J524335 JF524327:JF524335 TB524327:TB524335 ACX524327:ACX524335 AMT524327:AMT524335 AWP524327:AWP524335 BGL524327:BGL524335 BQH524327:BQH524335 CAD524327:CAD524335 CJZ524327:CJZ524335 CTV524327:CTV524335 DDR524327:DDR524335 DNN524327:DNN524335 DXJ524327:DXJ524335 EHF524327:EHF524335 ERB524327:ERB524335 FAX524327:FAX524335 FKT524327:FKT524335 FUP524327:FUP524335 GEL524327:GEL524335 GOH524327:GOH524335 GYD524327:GYD524335 HHZ524327:HHZ524335 HRV524327:HRV524335 IBR524327:IBR524335 ILN524327:ILN524335 IVJ524327:IVJ524335 JFF524327:JFF524335 JPB524327:JPB524335 JYX524327:JYX524335 KIT524327:KIT524335 KSP524327:KSP524335 LCL524327:LCL524335 LMH524327:LMH524335 LWD524327:LWD524335 MFZ524327:MFZ524335 MPV524327:MPV524335 MZR524327:MZR524335 NJN524327:NJN524335 NTJ524327:NTJ524335 ODF524327:ODF524335 ONB524327:ONB524335 OWX524327:OWX524335 PGT524327:PGT524335 PQP524327:PQP524335 QAL524327:QAL524335 QKH524327:QKH524335 QUD524327:QUD524335 RDZ524327:RDZ524335 RNV524327:RNV524335 RXR524327:RXR524335 SHN524327:SHN524335 SRJ524327:SRJ524335 TBF524327:TBF524335 TLB524327:TLB524335 TUX524327:TUX524335 UET524327:UET524335 UOP524327:UOP524335 UYL524327:UYL524335 VIH524327:VIH524335 VSD524327:VSD524335 WBZ524327:WBZ524335 WLV524327:WLV524335 WVR524327:WVR524335 J589863:J589871 JF589863:JF589871 TB589863:TB589871 ACX589863:ACX589871 AMT589863:AMT589871 AWP589863:AWP589871 BGL589863:BGL589871 BQH589863:BQH589871 CAD589863:CAD589871 CJZ589863:CJZ589871 CTV589863:CTV589871 DDR589863:DDR589871 DNN589863:DNN589871 DXJ589863:DXJ589871 EHF589863:EHF589871 ERB589863:ERB589871 FAX589863:FAX589871 FKT589863:FKT589871 FUP589863:FUP589871 GEL589863:GEL589871 GOH589863:GOH589871 GYD589863:GYD589871 HHZ589863:HHZ589871 HRV589863:HRV589871 IBR589863:IBR589871 ILN589863:ILN589871 IVJ589863:IVJ589871 JFF589863:JFF589871 JPB589863:JPB589871 JYX589863:JYX589871 KIT589863:KIT589871 KSP589863:KSP589871 LCL589863:LCL589871 LMH589863:LMH589871 LWD589863:LWD589871 MFZ589863:MFZ589871 MPV589863:MPV589871 MZR589863:MZR589871 NJN589863:NJN589871 NTJ589863:NTJ589871 ODF589863:ODF589871 ONB589863:ONB589871 OWX589863:OWX589871 PGT589863:PGT589871 PQP589863:PQP589871 QAL589863:QAL589871 QKH589863:QKH589871 QUD589863:QUD589871 RDZ589863:RDZ589871 RNV589863:RNV589871 RXR589863:RXR589871 SHN589863:SHN589871 SRJ589863:SRJ589871 TBF589863:TBF589871 TLB589863:TLB589871 TUX589863:TUX589871 UET589863:UET589871 UOP589863:UOP589871 UYL589863:UYL589871 VIH589863:VIH589871 VSD589863:VSD589871 WBZ589863:WBZ589871 WLV589863:WLV589871 WVR589863:WVR589871 J655399:J655407 JF655399:JF655407 TB655399:TB655407 ACX655399:ACX655407 AMT655399:AMT655407 AWP655399:AWP655407 BGL655399:BGL655407 BQH655399:BQH655407 CAD655399:CAD655407 CJZ655399:CJZ655407 CTV655399:CTV655407 DDR655399:DDR655407 DNN655399:DNN655407 DXJ655399:DXJ655407 EHF655399:EHF655407 ERB655399:ERB655407 FAX655399:FAX655407 FKT655399:FKT655407 FUP655399:FUP655407 GEL655399:GEL655407 GOH655399:GOH655407 GYD655399:GYD655407 HHZ655399:HHZ655407 HRV655399:HRV655407 IBR655399:IBR655407 ILN655399:ILN655407 IVJ655399:IVJ655407 JFF655399:JFF655407 JPB655399:JPB655407 JYX655399:JYX655407 KIT655399:KIT655407 KSP655399:KSP655407 LCL655399:LCL655407 LMH655399:LMH655407 LWD655399:LWD655407 MFZ655399:MFZ655407 MPV655399:MPV655407 MZR655399:MZR655407 NJN655399:NJN655407 NTJ655399:NTJ655407 ODF655399:ODF655407 ONB655399:ONB655407 OWX655399:OWX655407 PGT655399:PGT655407 PQP655399:PQP655407 QAL655399:QAL655407 QKH655399:QKH655407 QUD655399:QUD655407 RDZ655399:RDZ655407 RNV655399:RNV655407 RXR655399:RXR655407 SHN655399:SHN655407 SRJ655399:SRJ655407 TBF655399:TBF655407 TLB655399:TLB655407 TUX655399:TUX655407 UET655399:UET655407 UOP655399:UOP655407 UYL655399:UYL655407 VIH655399:VIH655407 VSD655399:VSD655407 WBZ655399:WBZ655407 WLV655399:WLV655407 WVR655399:WVR655407 J720935:J720943 JF720935:JF720943 TB720935:TB720943 ACX720935:ACX720943 AMT720935:AMT720943 AWP720935:AWP720943 BGL720935:BGL720943 BQH720935:BQH720943 CAD720935:CAD720943 CJZ720935:CJZ720943 CTV720935:CTV720943 DDR720935:DDR720943 DNN720935:DNN720943 DXJ720935:DXJ720943 EHF720935:EHF720943 ERB720935:ERB720943 FAX720935:FAX720943 FKT720935:FKT720943 FUP720935:FUP720943 GEL720935:GEL720943 GOH720935:GOH720943 GYD720935:GYD720943 HHZ720935:HHZ720943 HRV720935:HRV720943 IBR720935:IBR720943 ILN720935:ILN720943 IVJ720935:IVJ720943 JFF720935:JFF720943 JPB720935:JPB720943 JYX720935:JYX720943 KIT720935:KIT720943 KSP720935:KSP720943 LCL720935:LCL720943 LMH720935:LMH720943 LWD720935:LWD720943 MFZ720935:MFZ720943 MPV720935:MPV720943 MZR720935:MZR720943 NJN720935:NJN720943 NTJ720935:NTJ720943 ODF720935:ODF720943 ONB720935:ONB720943 OWX720935:OWX720943 PGT720935:PGT720943 PQP720935:PQP720943 QAL720935:QAL720943 QKH720935:QKH720943 QUD720935:QUD720943 RDZ720935:RDZ720943 RNV720935:RNV720943 RXR720935:RXR720943 SHN720935:SHN720943 SRJ720935:SRJ720943 TBF720935:TBF720943 TLB720935:TLB720943 TUX720935:TUX720943 UET720935:UET720943 UOP720935:UOP720943 UYL720935:UYL720943 VIH720935:VIH720943 VSD720935:VSD720943 WBZ720935:WBZ720943 WLV720935:WLV720943 WVR720935:WVR720943 J786471:J786479 JF786471:JF786479 TB786471:TB786479 ACX786471:ACX786479 AMT786471:AMT786479 AWP786471:AWP786479 BGL786471:BGL786479 BQH786471:BQH786479 CAD786471:CAD786479 CJZ786471:CJZ786479 CTV786471:CTV786479 DDR786471:DDR786479 DNN786471:DNN786479 DXJ786471:DXJ786479 EHF786471:EHF786479 ERB786471:ERB786479 FAX786471:FAX786479 FKT786471:FKT786479 FUP786471:FUP786479 GEL786471:GEL786479 GOH786471:GOH786479 GYD786471:GYD786479 HHZ786471:HHZ786479 HRV786471:HRV786479 IBR786471:IBR786479 ILN786471:ILN786479 IVJ786471:IVJ786479 JFF786471:JFF786479 JPB786471:JPB786479 JYX786471:JYX786479 KIT786471:KIT786479 KSP786471:KSP786479 LCL786471:LCL786479 LMH786471:LMH786479 LWD786471:LWD786479 MFZ786471:MFZ786479 MPV786471:MPV786479 MZR786471:MZR786479 NJN786471:NJN786479 NTJ786471:NTJ786479 ODF786471:ODF786479 ONB786471:ONB786479 OWX786471:OWX786479 PGT786471:PGT786479 PQP786471:PQP786479 QAL786471:QAL786479 QKH786471:QKH786479 QUD786471:QUD786479 RDZ786471:RDZ786479 RNV786471:RNV786479 RXR786471:RXR786479 SHN786471:SHN786479 SRJ786471:SRJ786479 TBF786471:TBF786479 TLB786471:TLB786479 TUX786471:TUX786479 UET786471:UET786479 UOP786471:UOP786479 UYL786471:UYL786479 VIH786471:VIH786479 VSD786471:VSD786479 WBZ786471:WBZ786479 WLV786471:WLV786479 WVR786471:WVR786479 J852007:J852015 JF852007:JF852015 TB852007:TB852015 ACX852007:ACX852015 AMT852007:AMT852015 AWP852007:AWP852015 BGL852007:BGL852015 BQH852007:BQH852015 CAD852007:CAD852015 CJZ852007:CJZ852015 CTV852007:CTV852015 DDR852007:DDR852015 DNN852007:DNN852015 DXJ852007:DXJ852015 EHF852007:EHF852015 ERB852007:ERB852015 FAX852007:FAX852015 FKT852007:FKT852015 FUP852007:FUP852015 GEL852007:GEL852015 GOH852007:GOH852015 GYD852007:GYD852015 HHZ852007:HHZ852015 HRV852007:HRV852015 IBR852007:IBR852015 ILN852007:ILN852015 IVJ852007:IVJ852015 JFF852007:JFF852015 JPB852007:JPB852015 JYX852007:JYX852015 KIT852007:KIT852015 KSP852007:KSP852015 LCL852007:LCL852015 LMH852007:LMH852015 LWD852007:LWD852015 MFZ852007:MFZ852015 MPV852007:MPV852015 MZR852007:MZR852015 NJN852007:NJN852015 NTJ852007:NTJ852015 ODF852007:ODF852015 ONB852007:ONB852015 OWX852007:OWX852015 PGT852007:PGT852015 PQP852007:PQP852015 QAL852007:QAL852015 QKH852007:QKH852015 QUD852007:QUD852015 RDZ852007:RDZ852015 RNV852007:RNV852015 RXR852007:RXR852015 SHN852007:SHN852015 SRJ852007:SRJ852015 TBF852007:TBF852015 TLB852007:TLB852015 TUX852007:TUX852015 UET852007:UET852015 UOP852007:UOP852015 UYL852007:UYL852015 VIH852007:VIH852015 VSD852007:VSD852015 WBZ852007:WBZ852015 WLV852007:WLV852015 WVR852007:WVR852015 J917543:J917551 JF917543:JF917551 TB917543:TB917551 ACX917543:ACX917551 AMT917543:AMT917551 AWP917543:AWP917551 BGL917543:BGL917551 BQH917543:BQH917551 CAD917543:CAD917551 CJZ917543:CJZ917551 CTV917543:CTV917551 DDR917543:DDR917551 DNN917543:DNN917551 DXJ917543:DXJ917551 EHF917543:EHF917551 ERB917543:ERB917551 FAX917543:FAX917551 FKT917543:FKT917551 FUP917543:FUP917551 GEL917543:GEL917551 GOH917543:GOH917551 GYD917543:GYD917551 HHZ917543:HHZ917551 HRV917543:HRV917551 IBR917543:IBR917551 ILN917543:ILN917551 IVJ917543:IVJ917551 JFF917543:JFF917551 JPB917543:JPB917551 JYX917543:JYX917551 KIT917543:KIT917551 KSP917543:KSP917551 LCL917543:LCL917551 LMH917543:LMH917551 LWD917543:LWD917551 MFZ917543:MFZ917551 MPV917543:MPV917551 MZR917543:MZR917551 NJN917543:NJN917551 NTJ917543:NTJ917551 ODF917543:ODF917551 ONB917543:ONB917551 OWX917543:OWX917551 PGT917543:PGT917551 PQP917543:PQP917551 QAL917543:QAL917551 QKH917543:QKH917551 QUD917543:QUD917551 RDZ917543:RDZ917551 RNV917543:RNV917551 RXR917543:RXR917551 SHN917543:SHN917551 SRJ917543:SRJ917551 TBF917543:TBF917551 TLB917543:TLB917551 TUX917543:TUX917551 UET917543:UET917551 UOP917543:UOP917551 UYL917543:UYL917551 VIH917543:VIH917551 VSD917543:VSD917551 WBZ917543:WBZ917551 WLV917543:WLV917551 WVR917543:WVR917551 J983079:J983087 JF983079:JF983087 TB983079:TB983087 ACX983079:ACX983087 AMT983079:AMT983087 AWP983079:AWP983087 BGL983079:BGL983087 BQH983079:BQH983087 CAD983079:CAD983087 CJZ983079:CJZ983087 CTV983079:CTV983087 DDR983079:DDR983087 DNN983079:DNN983087 DXJ983079:DXJ983087 EHF983079:EHF983087 ERB983079:ERB983087 FAX983079:FAX983087 FKT983079:FKT983087 FUP983079:FUP983087 GEL983079:GEL983087 GOH983079:GOH983087 GYD983079:GYD983087 HHZ983079:HHZ983087 HRV983079:HRV983087 IBR983079:IBR983087 ILN983079:ILN983087 IVJ983079:IVJ983087 JFF983079:JFF983087 JPB983079:JPB983087 JYX983079:JYX983087 KIT983079:KIT983087 KSP983079:KSP983087 LCL983079:LCL983087 LMH983079:LMH983087 LWD983079:LWD983087 MFZ983079:MFZ983087 MPV983079:MPV983087 MZR983079:MZR983087 NJN983079:NJN983087 NTJ983079:NTJ983087 ODF983079:ODF983087 ONB983079:ONB983087 OWX983079:OWX983087 PGT983079:PGT983087 PQP983079:PQP983087 QAL983079:QAL983087 QKH983079:QKH983087 QUD983079:QUD983087 RDZ983079:RDZ983087 RNV983079:RNV983087 RXR983079:RXR983087 SHN983079:SHN983087 SRJ983079:SRJ983087 TBF983079:TBF983087 TLB983079:TLB983087 TUX983079:TUX983087 UET983079:UET983087 UOP983079:UOP983087 UYL983079:UYL983087 VIH983079:VIH983087 VSD983079:VSD983087 WBZ983079:WBZ983087 WLV983079:WLV983087 WVR983079:WVR983087 N983079:N983087 JJ983079:JJ983087 TF983079:TF983087 ADB983079:ADB983087 AMX983079:AMX983087 AWT983079:AWT983087 BGP983079:BGP983087 BQL983079:BQL983087 CAH983079:CAH983087 CKD983079:CKD983087 CTZ983079:CTZ983087 DDV983079:DDV983087 DNR983079:DNR983087 DXN983079:DXN983087 EHJ983079:EHJ983087 ERF983079:ERF983087 FBB983079:FBB983087 FKX983079:FKX983087 FUT983079:FUT983087 GEP983079:GEP983087 GOL983079:GOL983087 GYH983079:GYH983087 HID983079:HID983087 HRZ983079:HRZ983087 IBV983079:IBV983087 ILR983079:ILR983087 IVN983079:IVN983087 JFJ983079:JFJ983087 JPF983079:JPF983087 JZB983079:JZB983087 KIX983079:KIX983087 KST983079:KST983087 LCP983079:LCP983087 LML983079:LML983087 LWH983079:LWH983087 MGD983079:MGD983087 MPZ983079:MPZ983087 MZV983079:MZV983087 NJR983079:NJR983087 NTN983079:NTN983087 ODJ983079:ODJ983087 ONF983079:ONF983087 OXB983079:OXB983087 PGX983079:PGX983087 PQT983079:PQT983087 QAP983079:QAP983087 QKL983079:QKL983087 QUH983079:QUH983087 RED983079:RED983087 RNZ983079:RNZ983087 RXV983079:RXV983087 SHR983079:SHR983087 SRN983079:SRN983087 TBJ983079:TBJ983087 TLF983079:TLF983087 TVB983079:TVB983087 UEX983079:UEX983087 UOT983079:UOT983087 UYP983079:UYP983087 VIL983079:VIL983087 VSH983079:VSH983087 WCD983079:WCD983087 WLZ983079:WLZ983087 WVV983079:WVV983087 N65575:N65583 JJ65575:JJ65583 TF65575:TF65583 ADB65575:ADB65583 AMX65575:AMX65583 AWT65575:AWT65583 BGP65575:BGP65583 BQL65575:BQL65583 CAH65575:CAH65583 CKD65575:CKD65583 CTZ65575:CTZ65583 DDV65575:DDV65583 DNR65575:DNR65583 DXN65575:DXN65583 EHJ65575:EHJ65583 ERF65575:ERF65583 FBB65575:FBB65583 FKX65575:FKX65583 FUT65575:FUT65583 GEP65575:GEP65583 GOL65575:GOL65583 GYH65575:GYH65583 HID65575:HID65583 HRZ65575:HRZ65583 IBV65575:IBV65583 ILR65575:ILR65583 IVN65575:IVN65583 JFJ65575:JFJ65583 JPF65575:JPF65583 JZB65575:JZB65583 KIX65575:KIX65583 KST65575:KST65583 LCP65575:LCP65583 LML65575:LML65583 LWH65575:LWH65583 MGD65575:MGD65583 MPZ65575:MPZ65583 MZV65575:MZV65583 NJR65575:NJR65583 NTN65575:NTN65583 ODJ65575:ODJ65583 ONF65575:ONF65583 OXB65575:OXB65583 PGX65575:PGX65583 PQT65575:PQT65583 QAP65575:QAP65583 QKL65575:QKL65583 QUH65575:QUH65583 RED65575:RED65583 RNZ65575:RNZ65583 RXV65575:RXV65583 SHR65575:SHR65583 SRN65575:SRN65583 TBJ65575:TBJ65583 TLF65575:TLF65583 TVB65575:TVB65583 UEX65575:UEX65583 UOT65575:UOT65583 UYP65575:UYP65583 VIL65575:VIL65583 VSH65575:VSH65583 WCD65575:WCD65583 WLZ65575:WLZ65583 WVV65575:WVV65583 N131111:N131119 JJ131111:JJ131119 TF131111:TF131119 ADB131111:ADB131119 AMX131111:AMX131119 AWT131111:AWT131119 BGP131111:BGP131119 BQL131111:BQL131119 CAH131111:CAH131119 CKD131111:CKD131119 CTZ131111:CTZ131119 DDV131111:DDV131119 DNR131111:DNR131119 DXN131111:DXN131119 EHJ131111:EHJ131119 ERF131111:ERF131119 FBB131111:FBB131119 FKX131111:FKX131119 FUT131111:FUT131119 GEP131111:GEP131119 GOL131111:GOL131119 GYH131111:GYH131119 HID131111:HID131119 HRZ131111:HRZ131119 IBV131111:IBV131119 ILR131111:ILR131119 IVN131111:IVN131119 JFJ131111:JFJ131119 JPF131111:JPF131119 JZB131111:JZB131119 KIX131111:KIX131119 KST131111:KST131119 LCP131111:LCP131119 LML131111:LML131119 LWH131111:LWH131119 MGD131111:MGD131119 MPZ131111:MPZ131119 MZV131111:MZV131119 NJR131111:NJR131119 NTN131111:NTN131119 ODJ131111:ODJ131119 ONF131111:ONF131119 OXB131111:OXB131119 PGX131111:PGX131119 PQT131111:PQT131119 QAP131111:QAP131119 QKL131111:QKL131119 QUH131111:QUH131119 RED131111:RED131119 RNZ131111:RNZ131119 RXV131111:RXV131119 SHR131111:SHR131119 SRN131111:SRN131119 TBJ131111:TBJ131119 TLF131111:TLF131119 TVB131111:TVB131119 UEX131111:UEX131119 UOT131111:UOT131119 UYP131111:UYP131119 VIL131111:VIL131119 VSH131111:VSH131119 WCD131111:WCD131119 WLZ131111:WLZ131119 WVV131111:WVV131119 N196647:N196655 JJ196647:JJ196655 TF196647:TF196655 ADB196647:ADB196655 AMX196647:AMX196655 AWT196647:AWT196655 BGP196647:BGP196655 BQL196647:BQL196655 CAH196647:CAH196655 CKD196647:CKD196655 CTZ196647:CTZ196655 DDV196647:DDV196655 DNR196647:DNR196655 DXN196647:DXN196655 EHJ196647:EHJ196655 ERF196647:ERF196655 FBB196647:FBB196655 FKX196647:FKX196655 FUT196647:FUT196655 GEP196647:GEP196655 GOL196647:GOL196655 GYH196647:GYH196655 HID196647:HID196655 HRZ196647:HRZ196655 IBV196647:IBV196655 ILR196647:ILR196655 IVN196647:IVN196655 JFJ196647:JFJ196655 JPF196647:JPF196655 JZB196647:JZB196655 KIX196647:KIX196655 KST196647:KST196655 LCP196647:LCP196655 LML196647:LML196655 LWH196647:LWH196655 MGD196647:MGD196655 MPZ196647:MPZ196655 MZV196647:MZV196655 NJR196647:NJR196655 NTN196647:NTN196655 ODJ196647:ODJ196655 ONF196647:ONF196655 OXB196647:OXB196655 PGX196647:PGX196655 PQT196647:PQT196655 QAP196647:QAP196655 QKL196647:QKL196655 QUH196647:QUH196655 RED196647:RED196655 RNZ196647:RNZ196655 RXV196647:RXV196655 SHR196647:SHR196655 SRN196647:SRN196655 TBJ196647:TBJ196655 TLF196647:TLF196655 TVB196647:TVB196655 UEX196647:UEX196655 UOT196647:UOT196655 UYP196647:UYP196655 VIL196647:VIL196655 VSH196647:VSH196655 WCD196647:WCD196655 WLZ196647:WLZ196655 WVV196647:WVV196655 N262183:N262191 JJ262183:JJ262191 TF262183:TF262191 ADB262183:ADB262191 AMX262183:AMX262191 AWT262183:AWT262191 BGP262183:BGP262191 BQL262183:BQL262191 CAH262183:CAH262191 CKD262183:CKD262191 CTZ262183:CTZ262191 DDV262183:DDV262191 DNR262183:DNR262191 DXN262183:DXN262191 EHJ262183:EHJ262191 ERF262183:ERF262191 FBB262183:FBB262191 FKX262183:FKX262191 FUT262183:FUT262191 GEP262183:GEP262191 GOL262183:GOL262191 GYH262183:GYH262191 HID262183:HID262191 HRZ262183:HRZ262191 IBV262183:IBV262191 ILR262183:ILR262191 IVN262183:IVN262191 JFJ262183:JFJ262191 JPF262183:JPF262191 JZB262183:JZB262191 KIX262183:KIX262191 KST262183:KST262191 LCP262183:LCP262191 LML262183:LML262191 LWH262183:LWH262191 MGD262183:MGD262191 MPZ262183:MPZ262191 MZV262183:MZV262191 NJR262183:NJR262191 NTN262183:NTN262191 ODJ262183:ODJ262191 ONF262183:ONF262191 OXB262183:OXB262191 PGX262183:PGX262191 PQT262183:PQT262191 QAP262183:QAP262191 QKL262183:QKL262191 QUH262183:QUH262191 RED262183:RED262191 RNZ262183:RNZ262191 RXV262183:RXV262191 SHR262183:SHR262191 SRN262183:SRN262191 TBJ262183:TBJ262191 TLF262183:TLF262191 TVB262183:TVB262191 UEX262183:UEX262191 UOT262183:UOT262191 UYP262183:UYP262191 VIL262183:VIL262191 VSH262183:VSH262191 WCD262183:WCD262191 WLZ262183:WLZ262191 WVV262183:WVV262191 N327719:N327727 JJ327719:JJ327727 TF327719:TF327727 ADB327719:ADB327727 AMX327719:AMX327727 AWT327719:AWT327727 BGP327719:BGP327727 BQL327719:BQL327727 CAH327719:CAH327727 CKD327719:CKD327727 CTZ327719:CTZ327727 DDV327719:DDV327727 DNR327719:DNR327727 DXN327719:DXN327727 EHJ327719:EHJ327727 ERF327719:ERF327727 FBB327719:FBB327727 FKX327719:FKX327727 FUT327719:FUT327727 GEP327719:GEP327727 GOL327719:GOL327727 GYH327719:GYH327727 HID327719:HID327727 HRZ327719:HRZ327727 IBV327719:IBV327727 ILR327719:ILR327727 IVN327719:IVN327727 JFJ327719:JFJ327727 JPF327719:JPF327727 JZB327719:JZB327727 KIX327719:KIX327727 KST327719:KST327727 LCP327719:LCP327727 LML327719:LML327727 LWH327719:LWH327727 MGD327719:MGD327727 MPZ327719:MPZ327727 MZV327719:MZV327727 NJR327719:NJR327727 NTN327719:NTN327727 ODJ327719:ODJ327727 ONF327719:ONF327727 OXB327719:OXB327727 PGX327719:PGX327727 PQT327719:PQT327727 QAP327719:QAP327727 QKL327719:QKL327727 QUH327719:QUH327727 RED327719:RED327727 RNZ327719:RNZ327727 RXV327719:RXV327727 SHR327719:SHR327727 SRN327719:SRN327727 TBJ327719:TBJ327727 TLF327719:TLF327727 TVB327719:TVB327727 UEX327719:UEX327727 UOT327719:UOT327727 UYP327719:UYP327727 VIL327719:VIL327727 VSH327719:VSH327727 WCD327719:WCD327727 WLZ327719:WLZ327727 WVV327719:WVV327727 N393255:N393263 JJ393255:JJ393263 TF393255:TF393263 ADB393255:ADB393263 AMX393255:AMX393263 AWT393255:AWT393263 BGP393255:BGP393263 BQL393255:BQL393263 CAH393255:CAH393263 CKD393255:CKD393263 CTZ393255:CTZ393263 DDV393255:DDV393263 DNR393255:DNR393263 DXN393255:DXN393263 EHJ393255:EHJ393263 ERF393255:ERF393263 FBB393255:FBB393263 FKX393255:FKX393263 FUT393255:FUT393263 GEP393255:GEP393263 GOL393255:GOL393263 GYH393255:GYH393263 HID393255:HID393263 HRZ393255:HRZ393263 IBV393255:IBV393263 ILR393255:ILR393263 IVN393255:IVN393263 JFJ393255:JFJ393263 JPF393255:JPF393263 JZB393255:JZB393263 KIX393255:KIX393263 KST393255:KST393263 LCP393255:LCP393263 LML393255:LML393263 LWH393255:LWH393263 MGD393255:MGD393263 MPZ393255:MPZ393263 MZV393255:MZV393263 NJR393255:NJR393263 NTN393255:NTN393263 ODJ393255:ODJ393263 ONF393255:ONF393263 OXB393255:OXB393263 PGX393255:PGX393263 PQT393255:PQT393263 QAP393255:QAP393263 QKL393255:QKL393263 QUH393255:QUH393263 RED393255:RED393263 RNZ393255:RNZ393263 RXV393255:RXV393263 SHR393255:SHR393263 SRN393255:SRN393263 TBJ393255:TBJ393263 TLF393255:TLF393263 TVB393255:TVB393263 UEX393255:UEX393263 UOT393255:UOT393263 UYP393255:UYP393263 VIL393255:VIL393263 VSH393255:VSH393263 WCD393255:WCD393263 WLZ393255:WLZ393263 WVV393255:WVV393263 N458791:N458799 JJ458791:JJ458799 TF458791:TF458799 ADB458791:ADB458799 AMX458791:AMX458799 AWT458791:AWT458799 BGP458791:BGP458799 BQL458791:BQL458799 CAH458791:CAH458799 CKD458791:CKD458799 CTZ458791:CTZ458799 DDV458791:DDV458799 DNR458791:DNR458799 DXN458791:DXN458799 EHJ458791:EHJ458799 ERF458791:ERF458799 FBB458791:FBB458799 FKX458791:FKX458799 FUT458791:FUT458799 GEP458791:GEP458799 GOL458791:GOL458799 GYH458791:GYH458799 HID458791:HID458799 HRZ458791:HRZ458799 IBV458791:IBV458799 ILR458791:ILR458799 IVN458791:IVN458799 JFJ458791:JFJ458799 JPF458791:JPF458799 JZB458791:JZB458799 KIX458791:KIX458799 KST458791:KST458799 LCP458791:LCP458799 LML458791:LML458799 LWH458791:LWH458799 MGD458791:MGD458799 MPZ458791:MPZ458799 MZV458791:MZV458799 NJR458791:NJR458799 NTN458791:NTN458799 ODJ458791:ODJ458799 ONF458791:ONF458799 OXB458791:OXB458799 PGX458791:PGX458799 PQT458791:PQT458799 QAP458791:QAP458799 QKL458791:QKL458799 QUH458791:QUH458799 RED458791:RED458799 RNZ458791:RNZ458799 RXV458791:RXV458799 SHR458791:SHR458799 SRN458791:SRN458799 TBJ458791:TBJ458799 TLF458791:TLF458799 TVB458791:TVB458799 UEX458791:UEX458799 UOT458791:UOT458799 UYP458791:UYP458799 VIL458791:VIL458799 VSH458791:VSH458799 WCD458791:WCD458799 WLZ458791:WLZ458799 WVV458791:WVV458799 N524327:N524335 JJ524327:JJ524335 TF524327:TF524335 ADB524327:ADB524335 AMX524327:AMX524335 AWT524327:AWT524335 BGP524327:BGP524335 BQL524327:BQL524335 CAH524327:CAH524335 CKD524327:CKD524335 CTZ524327:CTZ524335 DDV524327:DDV524335 DNR524327:DNR524335 DXN524327:DXN524335 EHJ524327:EHJ524335 ERF524327:ERF524335 FBB524327:FBB524335 FKX524327:FKX524335 FUT524327:FUT524335 GEP524327:GEP524335 GOL524327:GOL524335 GYH524327:GYH524335 HID524327:HID524335 HRZ524327:HRZ524335 IBV524327:IBV524335 ILR524327:ILR524335 IVN524327:IVN524335 JFJ524327:JFJ524335 JPF524327:JPF524335 JZB524327:JZB524335 KIX524327:KIX524335 KST524327:KST524335 LCP524327:LCP524335 LML524327:LML524335 LWH524327:LWH524335 MGD524327:MGD524335 MPZ524327:MPZ524335 MZV524327:MZV524335 NJR524327:NJR524335 NTN524327:NTN524335 ODJ524327:ODJ524335 ONF524327:ONF524335 OXB524327:OXB524335 PGX524327:PGX524335 PQT524327:PQT524335 QAP524327:QAP524335 QKL524327:QKL524335 QUH524327:QUH524335 RED524327:RED524335 RNZ524327:RNZ524335 RXV524327:RXV524335 SHR524327:SHR524335 SRN524327:SRN524335 TBJ524327:TBJ524335 TLF524327:TLF524335 TVB524327:TVB524335 UEX524327:UEX524335 UOT524327:UOT524335 UYP524327:UYP524335 VIL524327:VIL524335 VSH524327:VSH524335 WCD524327:WCD524335 WLZ524327:WLZ524335 WVV524327:WVV524335 N589863:N589871 JJ589863:JJ589871 TF589863:TF589871 ADB589863:ADB589871 AMX589863:AMX589871 AWT589863:AWT589871 BGP589863:BGP589871 BQL589863:BQL589871 CAH589863:CAH589871 CKD589863:CKD589871 CTZ589863:CTZ589871 DDV589863:DDV589871 DNR589863:DNR589871 DXN589863:DXN589871 EHJ589863:EHJ589871 ERF589863:ERF589871 FBB589863:FBB589871 FKX589863:FKX589871 FUT589863:FUT589871 GEP589863:GEP589871 GOL589863:GOL589871 GYH589863:GYH589871 HID589863:HID589871 HRZ589863:HRZ589871 IBV589863:IBV589871 ILR589863:ILR589871 IVN589863:IVN589871 JFJ589863:JFJ589871 JPF589863:JPF589871 JZB589863:JZB589871 KIX589863:KIX589871 KST589863:KST589871 LCP589863:LCP589871 LML589863:LML589871 LWH589863:LWH589871 MGD589863:MGD589871 MPZ589863:MPZ589871 MZV589863:MZV589871 NJR589863:NJR589871 NTN589863:NTN589871 ODJ589863:ODJ589871 ONF589863:ONF589871 OXB589863:OXB589871 PGX589863:PGX589871 PQT589863:PQT589871 QAP589863:QAP589871 QKL589863:QKL589871 QUH589863:QUH589871 RED589863:RED589871 RNZ589863:RNZ589871 RXV589863:RXV589871 SHR589863:SHR589871 SRN589863:SRN589871 TBJ589863:TBJ589871 TLF589863:TLF589871 TVB589863:TVB589871 UEX589863:UEX589871 UOT589863:UOT589871 UYP589863:UYP589871 VIL589863:VIL589871 VSH589863:VSH589871 WCD589863:WCD589871 WLZ589863:WLZ589871 WVV589863:WVV589871 N655399:N655407 JJ655399:JJ655407 TF655399:TF655407 ADB655399:ADB655407 AMX655399:AMX655407 AWT655399:AWT655407 BGP655399:BGP655407 BQL655399:BQL655407 CAH655399:CAH655407 CKD655399:CKD655407 CTZ655399:CTZ655407 DDV655399:DDV655407 DNR655399:DNR655407 DXN655399:DXN655407 EHJ655399:EHJ655407 ERF655399:ERF655407 FBB655399:FBB655407 FKX655399:FKX655407 FUT655399:FUT655407 GEP655399:GEP655407 GOL655399:GOL655407 GYH655399:GYH655407 HID655399:HID655407 HRZ655399:HRZ655407 IBV655399:IBV655407 ILR655399:ILR655407 IVN655399:IVN655407 JFJ655399:JFJ655407 JPF655399:JPF655407 JZB655399:JZB655407 KIX655399:KIX655407 KST655399:KST655407 LCP655399:LCP655407 LML655399:LML655407 LWH655399:LWH655407 MGD655399:MGD655407 MPZ655399:MPZ655407 MZV655399:MZV655407 NJR655399:NJR655407 NTN655399:NTN655407 ODJ655399:ODJ655407 ONF655399:ONF655407 OXB655399:OXB655407 PGX655399:PGX655407 PQT655399:PQT655407 QAP655399:QAP655407 QKL655399:QKL655407 QUH655399:QUH655407 RED655399:RED655407 RNZ655399:RNZ655407 RXV655399:RXV655407 SHR655399:SHR655407 SRN655399:SRN655407 TBJ655399:TBJ655407 TLF655399:TLF655407 TVB655399:TVB655407 UEX655399:UEX655407 UOT655399:UOT655407 UYP655399:UYP655407 VIL655399:VIL655407 VSH655399:VSH655407 WCD655399:WCD655407 WLZ655399:WLZ655407 WVV655399:WVV655407 N720935:N720943 JJ720935:JJ720943 TF720935:TF720943 ADB720935:ADB720943 AMX720935:AMX720943 AWT720935:AWT720943 BGP720935:BGP720943 BQL720935:BQL720943 CAH720935:CAH720943 CKD720935:CKD720943 CTZ720935:CTZ720943 DDV720935:DDV720943 DNR720935:DNR720943 DXN720935:DXN720943 EHJ720935:EHJ720943 ERF720935:ERF720943 FBB720935:FBB720943 FKX720935:FKX720943 FUT720935:FUT720943 GEP720935:GEP720943 GOL720935:GOL720943 GYH720935:GYH720943 HID720935:HID720943 HRZ720935:HRZ720943 IBV720935:IBV720943 ILR720935:ILR720943 IVN720935:IVN720943 JFJ720935:JFJ720943 JPF720935:JPF720943 JZB720935:JZB720943 KIX720935:KIX720943 KST720935:KST720943 LCP720935:LCP720943 LML720935:LML720943 LWH720935:LWH720943 MGD720935:MGD720943 MPZ720935:MPZ720943 MZV720935:MZV720943 NJR720935:NJR720943 NTN720935:NTN720943 ODJ720935:ODJ720943 ONF720935:ONF720943 OXB720935:OXB720943 PGX720935:PGX720943 PQT720935:PQT720943 QAP720935:QAP720943 QKL720935:QKL720943 QUH720935:QUH720943 RED720935:RED720943 RNZ720935:RNZ720943 RXV720935:RXV720943 SHR720935:SHR720943 SRN720935:SRN720943 TBJ720935:TBJ720943 TLF720935:TLF720943 TVB720935:TVB720943 UEX720935:UEX720943 UOT720935:UOT720943 UYP720935:UYP720943 VIL720935:VIL720943 VSH720935:VSH720943 WCD720935:WCD720943 WLZ720935:WLZ720943 WVV720935:WVV720943 N786471:N786479 JJ786471:JJ786479 TF786471:TF786479 ADB786471:ADB786479 AMX786471:AMX786479 AWT786471:AWT786479 BGP786471:BGP786479 BQL786471:BQL786479 CAH786471:CAH786479 CKD786471:CKD786479 CTZ786471:CTZ786479 DDV786471:DDV786479 DNR786471:DNR786479 DXN786471:DXN786479 EHJ786471:EHJ786479 ERF786471:ERF786479 FBB786471:FBB786479 FKX786471:FKX786479 FUT786471:FUT786479 GEP786471:GEP786479 GOL786471:GOL786479 GYH786471:GYH786479 HID786471:HID786479 HRZ786471:HRZ786479 IBV786471:IBV786479 ILR786471:ILR786479 IVN786471:IVN786479 JFJ786471:JFJ786479 JPF786471:JPF786479 JZB786471:JZB786479 KIX786471:KIX786479 KST786471:KST786479 LCP786471:LCP786479 LML786471:LML786479 LWH786471:LWH786479 MGD786471:MGD786479 MPZ786471:MPZ786479 MZV786471:MZV786479 NJR786471:NJR786479 NTN786471:NTN786479 ODJ786471:ODJ786479 ONF786471:ONF786479 OXB786471:OXB786479 PGX786471:PGX786479 PQT786471:PQT786479 QAP786471:QAP786479 QKL786471:QKL786479 QUH786471:QUH786479 RED786471:RED786479 RNZ786471:RNZ786479 RXV786471:RXV786479 SHR786471:SHR786479 SRN786471:SRN786479 TBJ786471:TBJ786479 TLF786471:TLF786479 TVB786471:TVB786479 UEX786471:UEX786479 UOT786471:UOT786479 UYP786471:UYP786479 VIL786471:VIL786479 VSH786471:VSH786479 WCD786471:WCD786479 WLZ786471:WLZ786479 WVV786471:WVV786479 N852007:N852015 JJ852007:JJ852015 TF852007:TF852015 ADB852007:ADB852015 AMX852007:AMX852015 AWT852007:AWT852015 BGP852007:BGP852015 BQL852007:BQL852015 CAH852007:CAH852015 CKD852007:CKD852015 CTZ852007:CTZ852015 DDV852007:DDV852015 DNR852007:DNR852015 DXN852007:DXN852015 EHJ852007:EHJ852015 ERF852007:ERF852015 FBB852007:FBB852015 FKX852007:FKX852015 FUT852007:FUT852015 GEP852007:GEP852015 GOL852007:GOL852015 GYH852007:GYH852015 HID852007:HID852015 HRZ852007:HRZ852015 IBV852007:IBV852015 ILR852007:ILR852015 IVN852007:IVN852015 JFJ852007:JFJ852015 JPF852007:JPF852015 JZB852007:JZB852015 KIX852007:KIX852015 KST852007:KST852015 LCP852007:LCP852015 LML852007:LML852015 LWH852007:LWH852015 MGD852007:MGD852015 MPZ852007:MPZ852015 MZV852007:MZV852015 NJR852007:NJR852015 NTN852007:NTN852015 ODJ852007:ODJ852015 ONF852007:ONF852015 OXB852007:OXB852015 PGX852007:PGX852015 PQT852007:PQT852015 QAP852007:QAP852015 QKL852007:QKL852015 QUH852007:QUH852015 RED852007:RED852015 RNZ852007:RNZ852015 RXV852007:RXV852015 SHR852007:SHR852015 SRN852007:SRN852015 TBJ852007:TBJ852015 TLF852007:TLF852015 TVB852007:TVB852015 UEX852007:UEX852015 UOT852007:UOT852015 UYP852007:UYP852015 VIL852007:VIL852015 VSH852007:VSH852015 WCD852007:WCD852015 WLZ852007:WLZ852015 WVV852007:WVV852015 N70:N72 JJ70:JJ72 TF70:TF72 ADB70:ADB72 AMX70:AMX72 AWT70:AWT72 BGP70:BGP72 BQL70:BQL72 CAH70:CAH72 CKD70:CKD72 CTZ70:CTZ72 DDV70:DDV72 DNR70:DNR72 DXN70:DXN72 EHJ70:EHJ72 ERF70:ERF72 FBB70:FBB72 FKX70:FKX72 FUT70:FUT72 GEP70:GEP72 GOL70:GOL72 GYH70:GYH72 HID70:HID72 HRZ70:HRZ72 IBV70:IBV72 ILR70:ILR72 IVN70:IVN72 JFJ70:JFJ72 JPF70:JPF72 JZB70:JZB72 KIX70:KIX72 KST70:KST72 LCP70:LCP72 LML70:LML72 LWH70:LWH72 MGD70:MGD72 MPZ70:MPZ72 MZV70:MZV72 NJR70:NJR72 NTN70:NTN72 ODJ70:ODJ72 ONF70:ONF72 OXB70:OXB72 PGX70:PGX72 PQT70:PQT72 QAP70:QAP72 QKL70:QKL72 QUH70:QUH72 RED70:RED72 RNZ70:RNZ72 RXV70:RXV72 SHR70:SHR72 SRN70:SRN72 TBJ70:TBJ72 TLF70:TLF72 TVB70:TVB72 UEX70:UEX72 UOT70:UOT72 UYP70:UYP72 VIL70:VIL72 VSH70:VSH72 WCD70:WCD72 WLZ70:WLZ72 WVV70:WVV72 J70:J72 JF70:JF72 TB70:TB72 ACX70:ACX72 AMT70:AMT72 AWP70:AWP72 BGL70:BGL72 BQH70:BQH72 CAD70:CAD72 CJZ70:CJZ72 CTV70:CTV72 DDR70:DDR72 DNN70:DNN72 DXJ70:DXJ72 EHF70:EHF72 ERB70:ERB72 FAX70:FAX72 FKT70:FKT72 FUP70:FUP72 GEL70:GEL72 GOH70:GOH72 GYD70:GYD72 HHZ70:HHZ72 HRV70:HRV72 IBR70:IBR72 ILN70:ILN72 IVJ70:IVJ72 JFF70:JFF72 JPB70:JPB72 JYX70:JYX72 KIT70:KIT72 KSP70:KSP72 LCL70:LCL72 LMH70:LMH72 LWD70:LWD72 MFZ70:MFZ72 MPV70:MPV72 MZR70:MZR72 NJN70:NJN72 NTJ70:NTJ72 ODF70:ODF72 ONB70:ONB72 OWX70:OWX72 PGT70:PGT72 PQP70:PQP72 QAL70:QAL72 QKH70:QKH72 QUD70:QUD72 RDZ70:RDZ72 RNV70:RNV72 RXR70:RXR72 SHN70:SHN72 SRJ70:SRJ72 TBF70:TBF72 TLB70:TLB72 TUX70:TUX72 UET70:UET72 UOP70:UOP72 UYL70:UYL72 VIH70:VIH72 VSD70:VSD72 WBZ70:WBZ72 WLV70:WLV72 WVR70:WVR72 J104 JF104 TB104 ACX104 AMT104 AWP104 BGL104 BQH104 CAD104 CJZ104 CTV104 DDR104 DNN104 DXJ104 EHF104 ERB104 FAX104 FKT104 FUP104 GEL104 GOH104 GYD104 HHZ104 HRV104 IBR104 ILN104 IVJ104 JFF104 JPB104 JYX104 KIT104 KSP104 LCL104 LMH104 LWD104 MFZ104 MPV104 MZR104 NJN104 NTJ104 ODF104 ONB104 OWX104 PGT104 PQP104 QAL104 QKH104 QUD104 RDZ104 RNV104 RXR104 SHN104 SRJ104 TBF104 TLB104 TUX104 UET104 UOP104 UYL104 VIH104 VSD104 WBZ104 WLV104 WVR104 N104 JJ104 TF104 ADB104 AMX104 AWT104 BGP104 BQL104 CAH104 CKD104 CTZ104 DDV104 DNR104 DXN104 EHJ104 ERF104 FBB104 FKX104 FUT104 GEP104 GOL104 GYH104 HID104 HRZ104 IBV104 ILR104 IVN104 JFJ104 JPF104 JZB104 KIX104 KST104 LCP104 LML104 LWH104 MGD104 MPZ104 MZV104 NJR104 NTN104 ODJ104 ONF104 OXB104 PGX104 PQT104 QAP104 QKL104 QUH104 RED104 RNZ104 RXV104 SHR104 SRN104 TBJ104 TLF104 TVB104 UEX104 UOT104 UYP104 VIL104 VSH104 WCD104 WLZ104 WVV104 N250:N252 J250:J251 K270 JG270 TC270 ACY270 AMU270 AWQ270 BGM270 BQI270 CAE270 CKA270 CTW270 DDS270 DNO270 DXK270 EHG270 ERC270 FAY270 FKU270 FUQ270 GEM270 GOI270 GYE270 HIA270 HRW270 IBS270 ILO270 IVK270 JFG270 JPC270 JYY270 KIU270 KSQ270 LCM270 LMI270 LWE270 MGA270 MPW270 MZS270 NJO270 NTK270 ODG270 ONC270 OWY270 PGU270 PQQ270 QAM270 QKI270 QUE270 REA270 RNW270 RXS270 SHO270 SRK270 TBG270 TLC270 TUY270 UEU270 UOQ270 UYM270 VII270 VSE270 WCA270 WLW270 WVS270 O270 JK270 TG270 ADC270 AMY270 AWU270 BGQ270 BQM270 CAI270 CKE270 CUA270 DDW270 DNS270 DXO270 EHK270 ERG270 FBC270 FKY270 FUU270 GEQ270 GOM270 GYI270 HIE270 HSA270 IBW270 ILS270 IVO270 JFK270 JPG270 JZC270 KIY270 KSU270 LCQ270 LMM270 LWI270 MGE270 MQA270 MZW270 NJS270 NTO270 ODK270 ONG270 OXC270 PGY270 PQU270 QAQ270 QKM270 QUI270 REE270 ROA270 RXW270 SHS270 SRO270 TBK270 TLG270 TVC270 UEY270 UOU270 UYQ270 VIM270 VSI270 WCE270 WMA270 WVW270 J271:J272 JF271:JF272 TB271:TB272 ACX271:ACX272 AMT271:AMT272 AWP271:AWP272 BGL271:BGL272 BQH271:BQH272 CAD271:CAD272 CJZ271:CJZ272 CTV271:CTV272 DDR271:DDR272 DNN271:DNN272 DXJ271:DXJ272 EHF271:EHF272 ERB271:ERB272 FAX271:FAX272 FKT271:FKT272 FUP271:FUP272 GEL271:GEL272 GOH271:GOH272 GYD271:GYD272 HHZ271:HHZ272 HRV271:HRV272 IBR271:IBR272 ILN271:ILN272 IVJ271:IVJ272 JFF271:JFF272 JPB271:JPB272 JYX271:JYX272 KIT271:KIT272 KSP271:KSP272 LCL271:LCL272 LMH271:LMH272 LWD271:LWD272 MFZ271:MFZ272 MPV271:MPV272 MZR271:MZR272 NJN271:NJN272 NTJ271:NTJ272 ODF271:ODF272 ONB271:ONB272 OWX271:OWX272 PGT271:PGT272 PQP271:PQP272 QAL271:QAL272 QKH271:QKH272 QUD271:QUD272 RDZ271:RDZ272 RNV271:RNV272 RXR271:RXR272 SHN271:SHN272 SRJ271:SRJ272 TBF271:TBF272 TLB271:TLB272 TUX271:TUX272 UET271:UET272 UOP271:UOP272 UYL271:UYL272 VIH271:VIH272 VSD271:VSD272 WBZ271:WBZ272 WLV271:WLV272 WVR271:WVR272 N271:N283 JJ271:JJ283 TF271:TF283 ADB271:ADB283 AMX271:AMX283 AWT271:AWT283 BGP271:BGP283 BQL271:BQL283 CAH271:CAH283 CKD271:CKD283 CTZ271:CTZ283 DDV271:DDV283 DNR271:DNR283 DXN271:DXN283 EHJ271:EHJ283 ERF271:ERF283 FBB271:FBB283 FKX271:FKX283 FUT271:FUT283 GEP271:GEP283 GOL271:GOL283 GYH271:GYH283 HID271:HID283 HRZ271:HRZ283 IBV271:IBV283 ILR271:ILR283 IVN271:IVN283 JFJ271:JFJ283 JPF271:JPF283 JZB271:JZB283 KIX271:KIX283 KST271:KST283 LCP271:LCP283 LML271:LML283 LWH271:LWH283 MGD271:MGD283 MPZ271:MPZ283 MZV271:MZV283 NJR271:NJR283 NTN271:NTN283 ODJ271:ODJ283 ONF271:ONF283 OXB271:OXB283 PGX271:PGX283 PQT271:PQT283 QAP271:QAP283 QKL271:QKL283 QUH271:QUH283 RED271:RED283 RNZ271:RNZ283 RXV271:RXV283 SHR271:SHR283 SRN271:SRN283 TBJ271:TBJ283 TLF271:TLF283 TVB271:TVB283 UEX271:UEX283 UOT271:UOT283 UYP271:UYP283 VIL271:VIL283 VSH271:VSH283 WCD271:WCD283 WLZ271:WLZ283 WVV271:WVV283 N258:N269 JJ258:JJ269 TF258:TF269 ADB258:ADB269 AMX258:AMX269 AWT258:AWT269 BGP258:BGP269 BQL258:BQL269 CAH258:CAH269 CKD258:CKD269 CTZ258:CTZ269 DDV258:DDV269 DNR258:DNR269 DXN258:DXN269 EHJ258:EHJ269 ERF258:ERF269 FBB258:FBB269 FKX258:FKX269 FUT258:FUT269 GEP258:GEP269 GOL258:GOL269 GYH258:GYH269 HID258:HID269 HRZ258:HRZ269 IBV258:IBV269 ILR258:ILR269 IVN258:IVN269 JFJ258:JFJ269 JPF258:JPF269 JZB258:JZB269 KIX258:KIX269 KST258:KST269 LCP258:LCP269 LML258:LML269 LWH258:LWH269 MGD258:MGD269 MPZ258:MPZ269 MZV258:MZV269 NJR258:NJR269 NTN258:NTN269 ODJ258:ODJ269 ONF258:ONF269 OXB258:OXB269 PGX258:PGX269 PQT258:PQT269 QAP258:QAP269 QKL258:QKL269 QUH258:QUH269 RED258:RED269 RNZ258:RNZ269 RXV258:RXV269 SHR258:SHR269 SRN258:SRN269 TBJ258:TBJ269 TLF258:TLF269 TVB258:TVB269 UEX258:UEX269 UOT258:UOT269 UYP258:UYP269 VIL258:VIL269 VSH258:VSH269 WCD258:WCD269 WLZ258:WLZ269 WVV258:WVV269 J258:J267 JF258:JF267 TB258:TB267 ACX258:ACX267 AMT258:AMT267 AWP258:AWP267 BGL258:BGL267 BQH258:BQH267 CAD258:CAD267 CJZ258:CJZ267 CTV258:CTV267 DDR258:DDR267 DNN258:DNN267 DXJ258:DXJ267 EHF258:EHF267 ERB258:ERB267 FAX258:FAX267 FKT258:FKT267 FUP258:FUP267 GEL258:GEL267 GOH258:GOH267 GYD258:GYD267 HHZ258:HHZ267 HRV258:HRV267 IBR258:IBR267 ILN258:ILN267 IVJ258:IVJ267 JFF258:JFF267 JPB258:JPB267 JYX258:JYX267 KIT258:KIT267 KSP258:KSP267 LCL258:LCL267 LMH258:LMH267 LWD258:LWD267 MFZ258:MFZ267 MPV258:MPV267 MZR258:MZR267 NJN258:NJN267 NTJ258:NTJ267 ODF258:ODF267 ONB258:ONB267 OWX258:OWX267 PGT258:PGT267 PQP258:PQP267 QAL258:QAL267 QKH258:QKH267 QUD258:QUD267 RDZ258:RDZ267 RNV258:RNV267 RXR258:RXR267 SHN258:SHN267 SRJ258:SRJ267 TBF258:TBF267 TLB258:TLB267 TUX258:TUX267 UET258:UET267 UOP258:UOP267 UYL258:UYL267 VIH258:VIH267 VSD258:VSD267 WBZ258:WBZ267 WLV258:WLV267 WVR258:WVR267 J274:J283 JF274:JF283 TB274:TB283 ACX274:ACX283 AMT274:AMT283 AWP274:AWP283 BGL274:BGL283 BQH274:BQH283 CAD274:CAD283 CJZ274:CJZ283 CTV274:CTV283 DDR274:DDR283 DNN274:DNN283 DXJ274:DXJ283 EHF274:EHF283 ERB274:ERB283 FAX274:FAX283 FKT274:FKT283 FUP274:FUP283 GEL274:GEL283 GOH274:GOH283 GYD274:GYD283 HHZ274:HHZ283 HRV274:HRV283 IBR274:IBR283 ILN274:ILN283 IVJ274:IVJ283 JFF274:JFF283 JPB274:JPB283 JYX274:JYX283 KIT274:KIT283 KSP274:KSP283 LCL274:LCL283 LMH274:LMH283 LWD274:LWD283 MFZ274:MFZ283 MPV274:MPV283 MZR274:MZR283 NJN274:NJN283 NTJ274:NTJ283 ODF274:ODF283 ONB274:ONB283 OWX274:OWX283 PGT274:PGT283 PQP274:PQP283 QAL274:QAL283 QKH274:QKH283 QUD274:QUD283 RDZ274:RDZ283 RNV274:RNV283 RXR274:RXR283 SHN274:SHN283 SRJ274:SRJ283 TBF274:TBF283 TLB274:TLB283 TUX274:TUX283 UET274:UET283 UOP274:UOP283 UYL274:UYL283 VIH274:VIH283 VSD274:VSD283 WBZ274:WBZ283 WLV274:WLV283 WVR274:WVR283">
      <formula1>0</formula1>
      <formula2>0</formula2>
    </dataValidation>
  </dataValidations>
  <printOptions horizontalCentered="1"/>
  <pageMargins left="0.7" right="0.7" top="0.75" bottom="0.75" header="0.3" footer="0.3"/>
  <pageSetup paperSize="126" scale="13" orientation="landscape" r:id="rId1"/>
  <headerFooter alignWithMargins="0"/>
  <rowBreaks count="6" manualBreakCount="6">
    <brk id="16" max="19" man="1"/>
    <brk id="19" max="19" man="1"/>
    <brk id="36" max="19" man="1"/>
    <brk id="60" max="19" man="1"/>
    <brk id="104" max="19" man="1"/>
    <brk id="131" max="1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Avance Plan de Mejoramiento</vt:lpstr>
      <vt:lpstr>Hoja1</vt:lpstr>
      <vt:lpstr>'Avance Plan de Mejoramiento'!Área_de_impresión</vt:lpstr>
      <vt:lpstr>'Avance Plan de Mejoramiento'!Títulos_a_imprimir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2020-09-16T00:34:12Z</dcterms:modified>
</cp:coreProperties>
</file>